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1"/>
  </bookViews>
  <sheets>
    <sheet name="Tabela" sheetId="1" r:id="rId1"/>
    <sheet name="Jegyzőkönyvek" sheetId="2" r:id="rId2"/>
    <sheet name="Munka1" sheetId="3" state="hidden" r:id="rId3"/>
    <sheet name="Munka2" sheetId="4" state="hidden" r:id="rId4"/>
  </sheets>
  <externalReferences>
    <externalReference r:id="rId7"/>
    <externalReference r:id="rId8"/>
  </externalReferences>
  <definedNames>
    <definedName name="ifik">'[2]Játékos'!$B$191:$B$258</definedName>
    <definedName name="_xlnm.Print_Area" localSheetId="0">'Tabela'!$A$1:$AH$62</definedName>
    <definedName name="Vendég">'[2]Játékos'!$B$16:$B$182</definedName>
  </definedNames>
  <calcPr fullCalcOnLoad="1"/>
</workbook>
</file>

<file path=xl/comments1.xml><?xml version="1.0" encoding="utf-8"?>
<comments xmlns="http://schemas.openxmlformats.org/spreadsheetml/2006/main">
  <authors>
    <author>Szerző</author>
  </authors>
  <commentList>
    <comment ref="F1" authorId="0">
      <text>
        <r>
          <rPr>
            <b/>
            <sz val="9"/>
            <rFont val="Tahoma"/>
            <family val="2"/>
          </rPr>
          <t>Fordulószámokat figyelni</t>
        </r>
      </text>
    </comment>
    <comment ref="V1" authorId="0">
      <text>
        <r>
          <rPr>
            <b/>
            <sz val="9"/>
            <rFont val="Tahoma"/>
            <family val="2"/>
          </rPr>
          <t>Fordulószámokat figyelni</t>
        </r>
      </text>
    </comment>
    <comment ref="V46" authorId="0">
      <text>
        <r>
          <rPr>
            <b/>
            <sz val="9"/>
            <rFont val="Tahoma"/>
            <family val="2"/>
          </rPr>
          <t>Fordulók számát figyelni</t>
        </r>
      </text>
    </comment>
  </commentList>
</comments>
</file>

<file path=xl/sharedStrings.xml><?xml version="1.0" encoding="utf-8"?>
<sst xmlns="http://schemas.openxmlformats.org/spreadsheetml/2006/main" count="1535" uniqueCount="447">
  <si>
    <t>NB I. FÉRFI IFJUSÁGI</t>
  </si>
  <si>
    <t>Forduló</t>
  </si>
  <si>
    <t>Neve</t>
  </si>
  <si>
    <t>ÜF</t>
  </si>
  <si>
    <t>SZP</t>
  </si>
  <si>
    <t>CSP</t>
  </si>
  <si>
    <t>Összesen</t>
  </si>
  <si>
    <t>Végeredmény:</t>
  </si>
  <si>
    <t>NB I. FÉRFI</t>
  </si>
  <si>
    <t>Répcelaki SE</t>
  </si>
  <si>
    <t>NB III. NYUGAT. FÉRFI</t>
  </si>
  <si>
    <t>MEGYEI I OSZTÁLY.</t>
  </si>
  <si>
    <t>Szuperliga férfi</t>
  </si>
  <si>
    <t>H.</t>
  </si>
  <si>
    <t>J</t>
  </si>
  <si>
    <t>GY</t>
  </si>
  <si>
    <t>D</t>
  </si>
  <si>
    <t>V</t>
  </si>
  <si>
    <t>Szettpont</t>
  </si>
  <si>
    <t>Csapatpont</t>
  </si>
  <si>
    <t>Bü</t>
  </si>
  <si>
    <t>Pont</t>
  </si>
  <si>
    <t>Szuperliga férfi ifi</t>
  </si>
  <si>
    <t>NB. III. Nyugati Csoport</t>
  </si>
  <si>
    <t>Megyei I. osztály</t>
  </si>
  <si>
    <t>Csapat</t>
  </si>
  <si>
    <t>:</t>
  </si>
  <si>
    <t>forduló</t>
  </si>
  <si>
    <t>NB I. Nyugati Csoport</t>
  </si>
  <si>
    <t>NB I. Nyugati Csoport ifi</t>
  </si>
  <si>
    <t>NB. II. Dél-nyugat</t>
  </si>
  <si>
    <t>NB. II. Dél-nyugat ifi</t>
  </si>
  <si>
    <t>Figyelmesztetve</t>
  </si>
  <si>
    <t>NB III</t>
  </si>
  <si>
    <t>MEGYEI</t>
  </si>
  <si>
    <t>Szuperliga IFJUSÁGI</t>
  </si>
  <si>
    <t>Szuperliga. FÉRFI</t>
  </si>
  <si>
    <t>NB II DÉL-NYUGAT. FÉRFI IFJUSÁGI</t>
  </si>
  <si>
    <t>NB II DÉL-NYUGAT. FÉRFI</t>
  </si>
  <si>
    <t>Sárvári Kinizsi Kékgolyó</t>
  </si>
  <si>
    <t>Bázakerettye SE</t>
  </si>
  <si>
    <t>Lenti Termál TK</t>
  </si>
  <si>
    <t>Felsőmarác Boldizsár Tr</t>
  </si>
  <si>
    <t>Néró TC Nárai és Szabadídő SK I</t>
  </si>
  <si>
    <t>Vonyarcvashegy SE</t>
  </si>
  <si>
    <t>Rumi TTE</t>
  </si>
  <si>
    <t>Olajmunkás SE Gellénháza</t>
  </si>
  <si>
    <t>Zalaszentgróti TK</t>
  </si>
  <si>
    <t>Csákánydoroszlói TE II</t>
  </si>
  <si>
    <t>Kondorfa SE</t>
  </si>
  <si>
    <t>Budai TSE</t>
  </si>
  <si>
    <t>Pecől TK</t>
  </si>
  <si>
    <t>Lovászi Bányász SK</t>
  </si>
  <si>
    <t>Halogy SE</t>
  </si>
  <si>
    <t>I.Magyar Cukor Manufaktúra SE</t>
  </si>
  <si>
    <t>TOPIDO Nagymizdó SE</t>
  </si>
  <si>
    <t>Soproni Turris SE</t>
  </si>
  <si>
    <t>NK Teke SE</t>
  </si>
  <si>
    <t>Zalakaros SE.</t>
  </si>
  <si>
    <t>Zalakomár Egyetértés SE</t>
  </si>
  <si>
    <t>Horváth-Gravitáció TKSE</t>
  </si>
  <si>
    <t>TK Resznek</t>
  </si>
  <si>
    <t>Perenye TK</t>
  </si>
  <si>
    <t>Sitke Borostyánkert</t>
  </si>
  <si>
    <t>Thermalpark Szentgotthárdi VSE</t>
  </si>
  <si>
    <t>Körmendi Teke SE</t>
  </si>
  <si>
    <t>Horváth TK II</t>
  </si>
  <si>
    <t>Uraiújfalu SE</t>
  </si>
  <si>
    <t>Bulcsú Vezér TK</t>
  </si>
  <si>
    <t>Jáki SE</t>
  </si>
  <si>
    <t>Balogunyom TK</t>
  </si>
  <si>
    <t>Arborétum Herény SE</t>
  </si>
  <si>
    <t>Figyelmeztetések jelölése</t>
  </si>
  <si>
    <t>Szegedi TE</t>
  </si>
  <si>
    <t>Zalaegerszegi TK</t>
  </si>
  <si>
    <t>Gyõr-Szol TC</t>
  </si>
  <si>
    <t>Ferencvárosi Torna Club</t>
  </si>
  <si>
    <t>Szolnoki MÁV SE</t>
  </si>
  <si>
    <t>Közutasok 1. MCM Kaposvári TK</t>
  </si>
  <si>
    <t>Sport36-Vasasszonyfa SE</t>
  </si>
  <si>
    <t>Péti MTE</t>
  </si>
  <si>
    <t>Budapesti Erõmû SE</t>
  </si>
  <si>
    <t>Nyíregyházi Teke Klub</t>
  </si>
  <si>
    <t>BKV Elõre SC</t>
  </si>
  <si>
    <t>Ajka Kristály SE</t>
  </si>
  <si>
    <t>Csákánydoroszlói TE</t>
  </si>
  <si>
    <t>Herend Városi Teke Klub</t>
  </si>
  <si>
    <t>Soproni Sörgurítók SE</t>
  </si>
  <si>
    <t>Elekthermax Vasas SE</t>
  </si>
  <si>
    <t>Thermalpark-Szentgotthárdi VSE</t>
  </si>
  <si>
    <t>Pécsi TSE</t>
  </si>
  <si>
    <t>Kõszegi SK</t>
  </si>
  <si>
    <t>Lauf-B TK</t>
  </si>
  <si>
    <t>Vasjármű TK SE</t>
  </si>
  <si>
    <t>Szőcéért Egyesület</t>
  </si>
  <si>
    <t>Köszegi SE</t>
  </si>
  <si>
    <t>Néró TC Nárai és Szabadidő SK II</t>
  </si>
  <si>
    <t>Horváth Zoltán</t>
  </si>
  <si>
    <t>Kolosits Dániel</t>
  </si>
  <si>
    <t>Márton Szabolcs</t>
  </si>
  <si>
    <t>Horváth Roland</t>
  </si>
  <si>
    <t>Meixner László</t>
  </si>
  <si>
    <t>Bagi Milán</t>
  </si>
  <si>
    <t>Bagi Imre</t>
  </si>
  <si>
    <t>Szegedi Szilveszter</t>
  </si>
  <si>
    <t>Meixner Dávid</t>
  </si>
  <si>
    <t>Straszner Norbert</t>
  </si>
  <si>
    <t>Kocsis Gyula</t>
  </si>
  <si>
    <t>Csákánydoroszló TE</t>
  </si>
  <si>
    <t>Soproni Sörguritók SE</t>
  </si>
  <si>
    <t>Sütő Zsolt</t>
  </si>
  <si>
    <t>László András</t>
  </si>
  <si>
    <t>Szomi Ferenc</t>
  </si>
  <si>
    <t>Eső István</t>
  </si>
  <si>
    <t>Weinacht Csaba</t>
  </si>
  <si>
    <t>Pukler László</t>
  </si>
  <si>
    <t>Kámán Gábor</t>
  </si>
  <si>
    <t>Biácsi Lajos</t>
  </si>
  <si>
    <t xml:space="preserve">Vincze Péter </t>
  </si>
  <si>
    <t>Előrehozott Mérkőzés</t>
  </si>
  <si>
    <t>Elmaradt mérkőzés</t>
  </si>
  <si>
    <t>Biczó Miklós</t>
  </si>
  <si>
    <t>Szegedi Jen?</t>
  </si>
  <si>
    <t>Polgár Károly</t>
  </si>
  <si>
    <t>Borbás András</t>
  </si>
  <si>
    <t>Müller Benjámin</t>
  </si>
  <si>
    <t>Bugyi Zsolt</t>
  </si>
  <si>
    <t>Berta Sándor</t>
  </si>
  <si>
    <t>Sáska Gyula</t>
  </si>
  <si>
    <t>Bodonyi Róbert</t>
  </si>
  <si>
    <t>Ifj. Balog Zoltán</t>
  </si>
  <si>
    <t>Kozmor László                                  Gugcsó Károly</t>
  </si>
  <si>
    <t>Kiss Krisztián                                         Kiss Viktor</t>
  </si>
  <si>
    <t>Kőszegi SK</t>
  </si>
  <si>
    <t>Sport 36 Vasasszonyfa SE</t>
  </si>
  <si>
    <t>Szőcéért Egyesűlet</t>
  </si>
  <si>
    <t>Köszegi SE II</t>
  </si>
  <si>
    <t>Thermalpark Szentgotthárdi VSE II</t>
  </si>
  <si>
    <t>Néró TC Nárai és Szabadídő SK II</t>
  </si>
  <si>
    <t>Soproni Sörguritok</t>
  </si>
  <si>
    <t>Fellner Lajos</t>
  </si>
  <si>
    <t>Hári Lajos</t>
  </si>
  <si>
    <t>Reszneki Gyula</t>
  </si>
  <si>
    <t>Gaál Lajos</t>
  </si>
  <si>
    <t>Vámos László</t>
  </si>
  <si>
    <t>Pungor Gábor</t>
  </si>
  <si>
    <t>Zelles Imre</t>
  </si>
  <si>
    <t>Boros István</t>
  </si>
  <si>
    <t>Horváth Mihály</t>
  </si>
  <si>
    <t>Pungor István</t>
  </si>
  <si>
    <t>Bárdosi Gergő</t>
  </si>
  <si>
    <t>Bíró András</t>
  </si>
  <si>
    <t>Grastyán Lajos</t>
  </si>
  <si>
    <t>Horváth Gábor</t>
  </si>
  <si>
    <t>Varga Gábor</t>
  </si>
  <si>
    <t>Hujbert Gergely</t>
  </si>
  <si>
    <t>Biroczki Zoltán</t>
  </si>
  <si>
    <t>Hollósi Norbert</t>
  </si>
  <si>
    <t>Vámos Miklós</t>
  </si>
  <si>
    <t>Molnár Gyula</t>
  </si>
  <si>
    <t>Horváth István</t>
  </si>
  <si>
    <t>Takács Istvánné  </t>
  </si>
  <si>
    <t>Tóth Henriette  </t>
  </si>
  <si>
    <t>Horváth Istvánné</t>
  </si>
  <si>
    <t>Szántó Adrián                                         Mohos Kristóf</t>
  </si>
  <si>
    <t>Horváth Márton</t>
  </si>
  <si>
    <t>Stoller Gábor</t>
  </si>
  <si>
    <t>Kiss Tamás</t>
  </si>
  <si>
    <t>Horváth Flórián</t>
  </si>
  <si>
    <t>Kiss Zsolt</t>
  </si>
  <si>
    <t>Gáspár Ervin</t>
  </si>
  <si>
    <t>Doma Attila</t>
  </si>
  <si>
    <t>Józsa Gábor</t>
  </si>
  <si>
    <t>Vincze Péter</t>
  </si>
  <si>
    <t>Esõ István</t>
  </si>
  <si>
    <t>Ambrus Gergõ</t>
  </si>
  <si>
    <t>Oláh Tamás</t>
  </si>
  <si>
    <t>Kovács Martin Tamás</t>
  </si>
  <si>
    <t>Táncsics Péter</t>
  </si>
  <si>
    <t>Sárközi Zoltán</t>
  </si>
  <si>
    <t>Bakó Gábor</t>
  </si>
  <si>
    <t>Németh Gábor</t>
  </si>
  <si>
    <t>Lebics Balázs</t>
  </si>
  <si>
    <t>Pálinkás Tibor</t>
  </si>
  <si>
    <t>Gergó Tibor</t>
  </si>
  <si>
    <t>Subosits Norbert</t>
  </si>
  <si>
    <t>Gáspár Lajos</t>
  </si>
  <si>
    <t>Bognár Gyöző</t>
  </si>
  <si>
    <t>Karba Bálint</t>
  </si>
  <si>
    <t>Karba Noel</t>
  </si>
  <si>
    <t>Cseh Máté</t>
  </si>
  <si>
    <t>Antal Ildikó</t>
  </si>
  <si>
    <t>Dancsecs József</t>
  </si>
  <si>
    <t>Papp Anna</t>
  </si>
  <si>
    <t>Huszár Bernadett</t>
  </si>
  <si>
    <t>Németh Balázs</t>
  </si>
  <si>
    <t>Stieber Noémi</t>
  </si>
  <si>
    <t>Molnár József</t>
  </si>
  <si>
    <t>Kovács István</t>
  </si>
  <si>
    <t>Rába György                                          Németh Béla</t>
  </si>
  <si>
    <t>184.5</t>
  </si>
  <si>
    <t>Zalegerszegi TK</t>
  </si>
  <si>
    <t>Nyiregyházi TK</t>
  </si>
  <si>
    <t>Herendi VTK</t>
  </si>
  <si>
    <t>Elmax Vasas SE</t>
  </si>
  <si>
    <t>Csákánydoroszlói TK</t>
  </si>
  <si>
    <t>Köszegi SK</t>
  </si>
  <si>
    <t>Horváth TK</t>
  </si>
  <si>
    <t>Topidó Nagymizdó SE</t>
  </si>
  <si>
    <t>Halogy SE Felsőmarác</t>
  </si>
  <si>
    <t xml:space="preserve">Sitke Borostyánkert </t>
  </si>
  <si>
    <t>Perenyei TK</t>
  </si>
  <si>
    <t>Vasjármű TKSE</t>
  </si>
  <si>
    <t>Papp Ádám                                          Keszei Tamás</t>
  </si>
  <si>
    <t>Pálla Alex</t>
  </si>
  <si>
    <t>Gáncs András</t>
  </si>
  <si>
    <t>Varga Veronika</t>
  </si>
  <si>
    <t>Csiszler Róbert</t>
  </si>
  <si>
    <t>Pap Zoltán</t>
  </si>
  <si>
    <t>Lebics Zsolt</t>
  </si>
  <si>
    <t>Nagy Mihály</t>
  </si>
  <si>
    <t>Lóránt Jenő</t>
  </si>
  <si>
    <t>Jáger István</t>
  </si>
  <si>
    <t>Szovák Ferenc</t>
  </si>
  <si>
    <t>Németh Károly</t>
  </si>
  <si>
    <t>Kercselics Tamás</t>
  </si>
  <si>
    <t>Molnár Zsolt</t>
  </si>
  <si>
    <t>Bucs György</t>
  </si>
  <si>
    <t>Cser Miklós</t>
  </si>
  <si>
    <t>Nagy István</t>
  </si>
  <si>
    <t>Takács Tibor</t>
  </si>
  <si>
    <t>Tátrai László</t>
  </si>
  <si>
    <t>Szabján Mátyás</t>
  </si>
  <si>
    <t>Papp György</t>
  </si>
  <si>
    <t>Sohár Károly</t>
  </si>
  <si>
    <t>László Kata</t>
  </si>
  <si>
    <t>Laki Ákos</t>
  </si>
  <si>
    <t>Csidei Zoltán</t>
  </si>
  <si>
    <t>ifj Süle József</t>
  </si>
  <si>
    <t>Süle József</t>
  </si>
  <si>
    <t>Gombos Zsolt</t>
  </si>
  <si>
    <t>Bíró Gábor</t>
  </si>
  <si>
    <t>Rába György</t>
  </si>
  <si>
    <t>id. Németh Béla</t>
  </si>
  <si>
    <t>Sztankovics László</t>
  </si>
  <si>
    <t>Pfluger Roland</t>
  </si>
  <si>
    <t>Hegyi Norbert</t>
  </si>
  <si>
    <t>Illés Lajos</t>
  </si>
  <si>
    <t>Németh Zsolt</t>
  </si>
  <si>
    <t>Lénert Sándor</t>
  </si>
  <si>
    <t>Joó Gyula</t>
  </si>
  <si>
    <t>Tóth Szilárd</t>
  </si>
  <si>
    <t>Péter Tibor</t>
  </si>
  <si>
    <t>Budai Miklós</t>
  </si>
  <si>
    <t>Dévai Tivadar</t>
  </si>
  <si>
    <t>ifj Vella Tibor</t>
  </si>
  <si>
    <t>Tiszai Zoltán</t>
  </si>
  <si>
    <t>Kovács Béla</t>
  </si>
  <si>
    <t>Takács Attila</t>
  </si>
  <si>
    <t>Nagy László</t>
  </si>
  <si>
    <t xml:space="preserve"> Mehnert  Martin</t>
  </si>
  <si>
    <t>Horváth Ferenc</t>
  </si>
  <si>
    <t>Takács István</t>
  </si>
  <si>
    <t>Takács Ádám</t>
  </si>
  <si>
    <t>Kiss Gergő</t>
  </si>
  <si>
    <t>Tompos József</t>
  </si>
  <si>
    <t>Simon Attila</t>
  </si>
  <si>
    <t>Babati Gyula</t>
  </si>
  <si>
    <t>Györkös Péter</t>
  </si>
  <si>
    <t>Orbán Csongor</t>
  </si>
  <si>
    <t>Kovács Zoltán</t>
  </si>
  <si>
    <t>Molnár Gábor</t>
  </si>
  <si>
    <t>Molnár Tbor</t>
  </si>
  <si>
    <t>Ódor Szilárd</t>
  </si>
  <si>
    <t>Dávid Szabolcs</t>
  </si>
  <si>
    <t>Deák László</t>
  </si>
  <si>
    <t>Cser László</t>
  </si>
  <si>
    <t>Németh Imre</t>
  </si>
  <si>
    <t>Varga Gergő</t>
  </si>
  <si>
    <t>Bodnár Béla</t>
  </si>
  <si>
    <t>Heigli Sándor</t>
  </si>
  <si>
    <t>Tóth Róbert</t>
  </si>
  <si>
    <t>Cser Tibor</t>
  </si>
  <si>
    <t>Keglovics Gyula</t>
  </si>
  <si>
    <t>Nagy János</t>
  </si>
  <si>
    <t>Vass Zoltán</t>
  </si>
  <si>
    <t xml:space="preserve">Stieber Tibor </t>
  </si>
  <si>
    <t>Magyar Attila</t>
  </si>
  <si>
    <t>Vincze Ferenc</t>
  </si>
  <si>
    <t xml:space="preserve">ifj Stieber Tibor </t>
  </si>
  <si>
    <t>Vincze József</t>
  </si>
  <si>
    <t>Góber Tamás</t>
  </si>
  <si>
    <t>Tompa István                                  Bálint László</t>
  </si>
  <si>
    <t>Nagy József</t>
  </si>
  <si>
    <t>Gerencsér István</t>
  </si>
  <si>
    <t>Vörös Zoltán</t>
  </si>
  <si>
    <t>Simon László</t>
  </si>
  <si>
    <t>Rejli László</t>
  </si>
  <si>
    <t>Németh Attila</t>
  </si>
  <si>
    <t>Baranyai Erenő</t>
  </si>
  <si>
    <t>Bejczi Tamás</t>
  </si>
  <si>
    <t>Csirkovics Lajos</t>
  </si>
  <si>
    <t>Rozmán Szabolcs</t>
  </si>
  <si>
    <t>Tóth Zoltán</t>
  </si>
  <si>
    <t>Tar Róbert</t>
  </si>
  <si>
    <t>Láncz János                                            Taszár Gábor</t>
  </si>
  <si>
    <t>Tóth Károly                                     Klotz Roland</t>
  </si>
  <si>
    <t>Pál Zsolt</t>
  </si>
  <si>
    <t>Horváth András</t>
  </si>
  <si>
    <t>Badics Attila</t>
  </si>
  <si>
    <t>Gaál Norbert</t>
  </si>
  <si>
    <t>Laczó József                                             Gaál Albert</t>
  </si>
  <si>
    <t>Györke Tamás</t>
  </si>
  <si>
    <t>Kulcsár Antal</t>
  </si>
  <si>
    <t>Iván Sándor</t>
  </si>
  <si>
    <t>Paár Ferenc</t>
  </si>
  <si>
    <t>Gombos Balázs</t>
  </si>
  <si>
    <t>Bertha Martin</t>
  </si>
  <si>
    <t>Ostrom Bálint</t>
  </si>
  <si>
    <t>Farkas Ádám</t>
  </si>
  <si>
    <t>Erőss Adrián</t>
  </si>
  <si>
    <t>Horváth Gergő Bence</t>
  </si>
  <si>
    <t>Kovács Attila</t>
  </si>
  <si>
    <t>Hammer Bálint</t>
  </si>
  <si>
    <t>Pete Sándor</t>
  </si>
  <si>
    <t>Ritter Tamás</t>
  </si>
  <si>
    <t>ifj. Móricz Zoltán</t>
  </si>
  <si>
    <t>Zapletán Zsombor</t>
  </si>
  <si>
    <t>Gosztola László</t>
  </si>
  <si>
    <t>Vörös Milán</t>
  </si>
  <si>
    <t>Nemes Attila</t>
  </si>
  <si>
    <t>Járfás Szilárd</t>
  </si>
  <si>
    <t>Fehér László</t>
  </si>
  <si>
    <t>Pintér Károly</t>
  </si>
  <si>
    <t>Fehér Zoltán</t>
  </si>
  <si>
    <t>Kozma Károly</t>
  </si>
  <si>
    <t>Szlovenszki Tibor</t>
  </si>
  <si>
    <t>Hacker Dezsõ</t>
  </si>
  <si>
    <t>Ráski János</t>
  </si>
  <si>
    <t>Mogyorósi Péter</t>
  </si>
  <si>
    <t>Kastura Zsolt</t>
  </si>
  <si>
    <t>Finta Zoltán</t>
  </si>
  <si>
    <t>Cserei Gábor</t>
  </si>
  <si>
    <t>Tímár Krisztián                                      Tóth Róbert</t>
  </si>
  <si>
    <t>Horváth Péter</t>
  </si>
  <si>
    <t>Molnár Pál</t>
  </si>
  <si>
    <t>Szerdahelyi Gergõ</t>
  </si>
  <si>
    <t>Dugmonics Mihály</t>
  </si>
  <si>
    <t>Szántó Adrián                                   Mohos Kristóf</t>
  </si>
  <si>
    <t>Ender Martin</t>
  </si>
  <si>
    <t>Panyi Tamás</t>
  </si>
  <si>
    <t>Svajda Zoltán                                       Horváth Flórián</t>
  </si>
  <si>
    <t>Etlinger Márton</t>
  </si>
  <si>
    <t>Hegyi Dávid</t>
  </si>
  <si>
    <t>Péringer Antal</t>
  </si>
  <si>
    <t>Senek Gábor</t>
  </si>
  <si>
    <t>Fódi Gábor</t>
  </si>
  <si>
    <t>Kis Dávid                                       Gaschler Emil</t>
  </si>
  <si>
    <t>Becze Ferenc</t>
  </si>
  <si>
    <t>Szabó József</t>
  </si>
  <si>
    <t>dr. Molnár József</t>
  </si>
  <si>
    <t>Farkas Imre</t>
  </si>
  <si>
    <t>Németh János</t>
  </si>
  <si>
    <t>Baján János</t>
  </si>
  <si>
    <t>Endrődi Boldizsár</t>
  </si>
  <si>
    <t>Gombos Dániel</t>
  </si>
  <si>
    <t>Boros Bálint</t>
  </si>
  <si>
    <t>Szíjártó Bálint</t>
  </si>
  <si>
    <t>Hegyi Gábor</t>
  </si>
  <si>
    <t>Pásztor János</t>
  </si>
  <si>
    <t>Kiricsi Krisztián</t>
  </si>
  <si>
    <t>Rozs Szabolcs</t>
  </si>
  <si>
    <t>Simon Károly</t>
  </si>
  <si>
    <t>Kiricsi Sándor</t>
  </si>
  <si>
    <t>Kovács Martin</t>
  </si>
  <si>
    <t>Simon Szabolcs</t>
  </si>
  <si>
    <t>Fórizs Zsolt</t>
  </si>
  <si>
    <t>Bekõ Péter</t>
  </si>
  <si>
    <t>Kiss József</t>
  </si>
  <si>
    <t>Kovács Péter</t>
  </si>
  <si>
    <t>Nákits László</t>
  </si>
  <si>
    <t>Kovács Richárd</t>
  </si>
  <si>
    <t>Végvári Károly</t>
  </si>
  <si>
    <t>Horváth Gyula</t>
  </si>
  <si>
    <t>Habda Mátyás</t>
  </si>
  <si>
    <t>Németh József</t>
  </si>
  <si>
    <t>Magdics Péter</t>
  </si>
  <si>
    <t>Németh Kornél</t>
  </si>
  <si>
    <t>Balázs István</t>
  </si>
  <si>
    <t>Baranyai Sándor</t>
  </si>
  <si>
    <t>Tóth Attila</t>
  </si>
  <si>
    <t>Bednyák Tibor  (Léder István)</t>
  </si>
  <si>
    <t>Szücs József</t>
  </si>
  <si>
    <t>Szerdahelyi Zoltán</t>
  </si>
  <si>
    <t>Dévai Balázs</t>
  </si>
  <si>
    <t>Kónya József</t>
  </si>
  <si>
    <t>Jakab Zoltán</t>
  </si>
  <si>
    <t>Horváth Attila</t>
  </si>
  <si>
    <t>Dévai József</t>
  </si>
  <si>
    <t>Németh László</t>
  </si>
  <si>
    <t>Guttman Attila</t>
  </si>
  <si>
    <t>Horváth Jenő</t>
  </si>
  <si>
    <t>Szőnye Zoltán</t>
  </si>
  <si>
    <t>Németh Máté</t>
  </si>
  <si>
    <t>Szûcs Balázs</t>
  </si>
  <si>
    <t>Fodor Szilárd</t>
  </si>
  <si>
    <t>Szabó Károly</t>
  </si>
  <si>
    <t>Kiss Sándor                                                  Széles Zoltán</t>
  </si>
  <si>
    <t>Molnár János</t>
  </si>
  <si>
    <t>Szabados József</t>
  </si>
  <si>
    <t>Szakács Ferenc</t>
  </si>
  <si>
    <t>Sütõ Zsolt</t>
  </si>
  <si>
    <t>Vilics Gábor</t>
  </si>
  <si>
    <t>Danyi Krisztián                                        Szomi Ferenc</t>
  </si>
  <si>
    <t>Schvarcz Levente</t>
  </si>
  <si>
    <t>Sárközi Lajos                                          Gugcsó Károly</t>
  </si>
  <si>
    <t>Biczó Miklós                                           Szegedi Szilveszter</t>
  </si>
  <si>
    <t>Kozmor László</t>
  </si>
  <si>
    <t>Cseh Bence</t>
  </si>
  <si>
    <t>Düh András</t>
  </si>
  <si>
    <t>Koltai László</t>
  </si>
  <si>
    <t>Zámodics Norbert</t>
  </si>
  <si>
    <t>Cserpnyák Árpád</t>
  </si>
  <si>
    <t>Gergó Richard</t>
  </si>
  <si>
    <t>340.5</t>
  </si>
  <si>
    <t>139.5</t>
  </si>
  <si>
    <t>306.5</t>
  </si>
  <si>
    <t>173.5</t>
  </si>
  <si>
    <t>295.5</t>
  </si>
  <si>
    <t>261.5</t>
  </si>
  <si>
    <t>218.5</t>
  </si>
  <si>
    <t>237.5</t>
  </si>
  <si>
    <t>242.5</t>
  </si>
  <si>
    <t>207.5</t>
  </si>
  <si>
    <t>272.5</t>
  </si>
  <si>
    <t>202.5</t>
  </si>
  <si>
    <t>277.5</t>
  </si>
  <si>
    <t>194.5</t>
  </si>
  <si>
    <t>285.5</t>
  </si>
  <si>
    <t>100.5</t>
  </si>
  <si>
    <t>116.5</t>
  </si>
  <si>
    <t>123.5</t>
  </si>
  <si>
    <t>122.5</t>
  </si>
  <si>
    <t>117.5</t>
  </si>
  <si>
    <t>113.5</t>
  </si>
  <si>
    <t>126.5</t>
  </si>
  <si>
    <t>114.5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</si>
</sst>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0.0&quot; :&quot;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0.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b/>
      <sz val="9"/>
      <name val="Tahoma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b/>
      <i/>
      <sz val="10"/>
      <name val="Calibri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10"/>
      <name val="Arial"/>
      <family val="2"/>
    </font>
    <font>
      <b/>
      <i/>
      <sz val="12"/>
      <name val="Calibri"/>
      <family val="2"/>
    </font>
    <font>
      <sz val="8"/>
      <color indexed="21"/>
      <name val="Arial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0"/>
      <color rgb="FF0A0903"/>
      <name val="Arial"/>
      <family val="2"/>
    </font>
    <font>
      <sz val="11"/>
      <color rgb="FFC00000"/>
      <name val="Calibri"/>
      <family val="2"/>
    </font>
    <font>
      <b/>
      <sz val="8"/>
      <color rgb="FF0A0903"/>
      <name val="Arial"/>
      <family val="2"/>
    </font>
    <font>
      <b/>
      <sz val="10"/>
      <color rgb="FF0A0903"/>
      <name val="Arial"/>
      <family val="2"/>
    </font>
    <font>
      <sz val="10"/>
      <color rgb="FF0A0903"/>
      <name val="Calibri"/>
      <family val="2"/>
    </font>
    <font>
      <sz val="9"/>
      <color theme="1"/>
      <name val="Calibri"/>
      <family val="2"/>
    </font>
    <font>
      <b/>
      <sz val="9"/>
      <color rgb="FF0A0903"/>
      <name val="Arial"/>
      <family val="2"/>
    </font>
    <font>
      <sz val="9"/>
      <color rgb="FF0A0903"/>
      <name val="Arial"/>
      <family val="2"/>
    </font>
    <font>
      <sz val="8"/>
      <color rgb="FF0A0903"/>
      <name val="Arial"/>
      <family val="2"/>
    </font>
    <font>
      <b/>
      <i/>
      <sz val="11"/>
      <color rgb="FF0A0903"/>
      <name val="Calibri"/>
      <family val="2"/>
    </font>
    <font>
      <b/>
      <i/>
      <sz val="12"/>
      <color theme="1"/>
      <name val="Calibri"/>
      <family val="2"/>
    </font>
    <font>
      <b/>
      <i/>
      <sz val="10"/>
      <color rgb="FFFF0000"/>
      <name val="Arial"/>
      <family val="2"/>
    </font>
    <font>
      <sz val="8"/>
      <color rgb="FF006666"/>
      <name val="Arial"/>
      <family val="2"/>
    </font>
    <font>
      <b/>
      <i/>
      <sz val="10"/>
      <color rgb="FF0A0903"/>
      <name val="Calibri"/>
      <family val="2"/>
    </font>
    <font>
      <b/>
      <sz val="10"/>
      <color rgb="FF0A0903"/>
      <name val="Calibri"/>
      <family val="2"/>
    </font>
    <font>
      <b/>
      <sz val="11"/>
      <color rgb="FF0A0903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>
        <color indexed="63"/>
      </top>
      <bottom/>
    </border>
    <border>
      <left/>
      <right style="thin"/>
      <top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>
        <color indexed="63"/>
      </top>
      <bottom/>
    </border>
    <border>
      <left style="medium"/>
      <right style="thin"/>
      <top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>
        <color rgb="FF000000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8" borderId="7" applyNumberFormat="0" applyFont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402">
    <xf numFmtId="0" fontId="0" fillId="0" borderId="0" xfId="0" applyFont="1" applyAlignment="1">
      <alignment/>
    </xf>
    <xf numFmtId="0" fontId="2" fillId="0" borderId="0" xfId="56" applyNumberFormat="1" applyFont="1" applyFill="1" applyAlignment="1">
      <alignment vertical="center"/>
      <protection/>
    </xf>
    <xf numFmtId="0" fontId="3" fillId="0" borderId="0" xfId="0" applyNumberFormat="1" applyFont="1" applyFill="1" applyAlignment="1">
      <alignment horizontal="right" vertical="center"/>
    </xf>
    <xf numFmtId="0" fontId="3" fillId="0" borderId="0" xfId="56" applyFont="1" applyFill="1">
      <alignment/>
      <protection/>
    </xf>
    <xf numFmtId="0" fontId="3" fillId="0" borderId="10" xfId="55" applyNumberFormat="1" applyFont="1" applyFill="1" applyBorder="1" applyAlignment="1">
      <alignment horizontal="left" vertical="center"/>
      <protection/>
    </xf>
    <xf numFmtId="0" fontId="3" fillId="0" borderId="11" xfId="55" applyNumberFormat="1" applyFont="1" applyFill="1" applyBorder="1" applyAlignment="1">
      <alignment horizontal="left" vertical="center"/>
      <protection/>
    </xf>
    <xf numFmtId="0" fontId="3" fillId="0" borderId="12" xfId="55" applyNumberFormat="1" applyFont="1" applyFill="1" applyBorder="1" applyAlignment="1">
      <alignment horizontal="left" vertical="center"/>
      <protection/>
    </xf>
    <xf numFmtId="0" fontId="2" fillId="0" borderId="13" xfId="55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55" applyNumberFormat="1" applyFont="1" applyFill="1" applyBorder="1" applyAlignment="1">
      <alignment horizontal="center" vertical="center" wrapText="1"/>
      <protection/>
    </xf>
    <xf numFmtId="0" fontId="3" fillId="0" borderId="16" xfId="55" applyNumberFormat="1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 wrapText="1"/>
      <protection/>
    </xf>
    <xf numFmtId="0" fontId="3" fillId="0" borderId="18" xfId="55" applyNumberFormat="1" applyFont="1" applyFill="1" applyBorder="1" applyAlignment="1">
      <alignment horizontal="center" vertical="center" wrapText="1"/>
      <protection/>
    </xf>
    <xf numFmtId="0" fontId="2" fillId="0" borderId="13" xfId="55" applyNumberFormat="1" applyFont="1" applyFill="1" applyBorder="1" applyAlignment="1">
      <alignment vertical="center" wrapText="1"/>
      <protection/>
    </xf>
    <xf numFmtId="0" fontId="3" fillId="0" borderId="19" xfId="55" applyNumberFormat="1" applyFont="1" applyFill="1" applyBorder="1" applyAlignment="1">
      <alignment vertical="center" wrapText="1"/>
      <protection/>
    </xf>
    <xf numFmtId="0" fontId="3" fillId="0" borderId="0" xfId="55" applyNumberFormat="1" applyFont="1" applyFill="1" applyBorder="1" applyAlignment="1">
      <alignment vertical="center" wrapText="1"/>
      <protection/>
    </xf>
    <xf numFmtId="0" fontId="3" fillId="0" borderId="20" xfId="55" applyNumberFormat="1" applyFont="1" applyFill="1" applyBorder="1" applyAlignment="1">
      <alignment vertical="center" wrapText="1"/>
      <protection/>
    </xf>
    <xf numFmtId="0" fontId="2" fillId="0" borderId="21" xfId="55" applyNumberFormat="1" applyFont="1" applyFill="1" applyBorder="1" applyAlignment="1">
      <alignment vertical="center" wrapText="1"/>
      <protection/>
    </xf>
    <xf numFmtId="0" fontId="3" fillId="0" borderId="22" xfId="56" applyNumberFormat="1" applyFont="1" applyFill="1" applyBorder="1" applyAlignment="1">
      <alignment horizontal="center" vertical="center"/>
      <protection/>
    </xf>
    <xf numFmtId="172" fontId="3" fillId="0" borderId="22" xfId="56" applyNumberFormat="1" applyFont="1" applyFill="1" applyBorder="1" applyAlignment="1">
      <alignment horizontal="center" vertical="center"/>
      <protection/>
    </xf>
    <xf numFmtId="172" fontId="3" fillId="0" borderId="23" xfId="56" applyNumberFormat="1" applyFont="1" applyFill="1" applyBorder="1" applyAlignment="1">
      <alignment horizontal="center" vertical="center"/>
      <protection/>
    </xf>
    <xf numFmtId="173" fontId="2" fillId="0" borderId="17" xfId="56" applyNumberFormat="1" applyFont="1" applyFill="1" applyBorder="1" applyAlignment="1">
      <alignment horizontal="right" vertical="center" wrapText="1"/>
      <protection/>
    </xf>
    <xf numFmtId="172" fontId="2" fillId="0" borderId="21" xfId="56" applyNumberFormat="1" applyFont="1" applyFill="1" applyBorder="1" applyAlignment="1">
      <alignment horizontal="left" vertical="center" wrapText="1"/>
      <protection/>
    </xf>
    <xf numFmtId="0" fontId="3" fillId="0" borderId="0" xfId="55" applyNumberFormat="1" applyFont="1" applyFill="1" applyBorder="1" applyAlignment="1">
      <alignment horizontal="center" vertical="center" wrapText="1"/>
      <protection/>
    </xf>
    <xf numFmtId="0" fontId="3" fillId="0" borderId="0" xfId="56" applyNumberFormat="1" applyFont="1" applyFill="1" applyAlignment="1">
      <alignment horizontal="left" vertical="center"/>
      <protection/>
    </xf>
    <xf numFmtId="0" fontId="2" fillId="0" borderId="24" xfId="56" applyNumberFormat="1" applyFont="1" applyFill="1" applyBorder="1" applyAlignment="1">
      <alignment vertical="center" wrapText="1"/>
      <protection/>
    </xf>
    <xf numFmtId="0" fontId="2" fillId="0" borderId="17" xfId="56" applyNumberFormat="1" applyFont="1" applyFill="1" applyBorder="1" applyAlignment="1">
      <alignment vertical="center" wrapText="1"/>
      <protection/>
    </xf>
    <xf numFmtId="173" fontId="2" fillId="0" borderId="15" xfId="56" applyNumberFormat="1" applyFont="1" applyFill="1" applyBorder="1" applyAlignment="1">
      <alignment horizontal="right" vertical="center" wrapText="1"/>
      <protection/>
    </xf>
    <xf numFmtId="0" fontId="3" fillId="0" borderId="25" xfId="56" applyNumberFormat="1" applyFont="1" applyFill="1" applyBorder="1" applyAlignment="1">
      <alignment wrapText="1"/>
      <protection/>
    </xf>
    <xf numFmtId="0" fontId="3" fillId="0" borderId="18" xfId="56" applyNumberFormat="1" applyFont="1" applyFill="1" applyBorder="1" applyAlignment="1">
      <alignment wrapText="1"/>
      <protection/>
    </xf>
    <xf numFmtId="0" fontId="2" fillId="0" borderId="25" xfId="56" applyNumberFormat="1" applyFont="1" applyFill="1" applyBorder="1" applyAlignment="1">
      <alignment vertical="center" wrapText="1"/>
      <protection/>
    </xf>
    <xf numFmtId="0" fontId="5" fillId="0" borderId="0" xfId="56" applyFont="1" applyFill="1">
      <alignment/>
      <protection/>
    </xf>
    <xf numFmtId="0" fontId="3" fillId="0" borderId="23" xfId="56" applyFont="1" applyFill="1" applyBorder="1">
      <alignment/>
      <protection/>
    </xf>
    <xf numFmtId="0" fontId="3" fillId="0" borderId="0" xfId="56" applyFont="1" applyFill="1" applyBorder="1" applyAlignment="1">
      <alignment vertical="center"/>
      <protection/>
    </xf>
    <xf numFmtId="0" fontId="6" fillId="0" borderId="26" xfId="54" applyFont="1" applyBorder="1" applyAlignment="1" applyProtection="1">
      <alignment horizontal="center" vertical="center"/>
      <protection/>
    </xf>
    <xf numFmtId="0" fontId="4" fillId="0" borderId="23" xfId="54" applyFont="1" applyBorder="1" applyAlignment="1" applyProtection="1">
      <alignment horizontal="left" vertical="center"/>
      <protection/>
    </xf>
    <xf numFmtId="0" fontId="6" fillId="0" borderId="23" xfId="54" applyFont="1" applyBorder="1" applyAlignment="1" applyProtection="1">
      <alignment horizontal="center" vertical="center"/>
      <protection/>
    </xf>
    <xf numFmtId="0" fontId="4" fillId="0" borderId="23" xfId="54" applyFont="1" applyBorder="1" applyAlignment="1" applyProtection="1">
      <alignment horizontal="center" vertical="center"/>
      <protection/>
    </xf>
    <xf numFmtId="0" fontId="6" fillId="0" borderId="27" xfId="54" applyFont="1" applyBorder="1" applyAlignment="1" applyProtection="1">
      <alignment horizontal="center" vertical="center"/>
      <protection/>
    </xf>
    <xf numFmtId="0" fontId="6" fillId="0" borderId="28" xfId="54" applyFont="1" applyBorder="1" applyAlignment="1" applyProtection="1">
      <alignment horizontal="center" vertical="center"/>
      <protection/>
    </xf>
    <xf numFmtId="0" fontId="4" fillId="0" borderId="29" xfId="54" applyFont="1" applyBorder="1" applyAlignment="1" applyProtection="1">
      <alignment horizontal="left" vertical="center"/>
      <protection/>
    </xf>
    <xf numFmtId="0" fontId="6" fillId="0" borderId="29" xfId="54" applyFont="1" applyBorder="1" applyAlignment="1" applyProtection="1">
      <alignment horizontal="center" vertical="center"/>
      <protection/>
    </xf>
    <xf numFmtId="0" fontId="4" fillId="0" borderId="29" xfId="54" applyFont="1" applyBorder="1" applyAlignment="1" applyProtection="1">
      <alignment horizontal="center" vertical="center"/>
      <protection/>
    </xf>
    <xf numFmtId="0" fontId="6" fillId="0" borderId="30" xfId="54" applyFont="1" applyBorder="1" applyAlignment="1" applyProtection="1">
      <alignment horizontal="center" vertical="center"/>
      <protection/>
    </xf>
    <xf numFmtId="0" fontId="4" fillId="0" borderId="0" xfId="54" applyAlignment="1" applyProtection="1">
      <alignment vertical="center"/>
      <protection/>
    </xf>
    <xf numFmtId="0" fontId="9" fillId="0" borderId="0" xfId="54" applyFont="1" applyAlignment="1" applyProtection="1">
      <alignment vertical="center"/>
      <protection/>
    </xf>
    <xf numFmtId="0" fontId="10" fillId="0" borderId="0" xfId="54" applyFont="1" applyAlignment="1" applyProtection="1">
      <alignment vertical="center"/>
      <protection/>
    </xf>
    <xf numFmtId="172" fontId="4" fillId="0" borderId="0" xfId="54" applyNumberFormat="1" applyAlignment="1" applyProtection="1">
      <alignment vertical="center"/>
      <protection/>
    </xf>
    <xf numFmtId="0" fontId="73" fillId="0" borderId="0" xfId="54" applyFont="1" applyBorder="1" applyAlignment="1" applyProtection="1">
      <alignment vertical="center"/>
      <protection/>
    </xf>
    <xf numFmtId="0" fontId="4" fillId="0" borderId="0" xfId="54" applyBorder="1" applyAlignment="1" applyProtection="1">
      <alignment vertical="center"/>
      <protection/>
    </xf>
    <xf numFmtId="0" fontId="11" fillId="0" borderId="0" xfId="54" applyFont="1" applyBorder="1" applyAlignment="1" applyProtection="1">
      <alignment vertical="center"/>
      <protection/>
    </xf>
    <xf numFmtId="0" fontId="6" fillId="0" borderId="0" xfId="54" applyFont="1" applyAlignment="1" applyProtection="1">
      <alignment horizontal="center" vertical="center"/>
      <protection/>
    </xf>
    <xf numFmtId="0" fontId="6" fillId="0" borderId="0" xfId="54" applyFont="1" applyAlignment="1" applyProtection="1">
      <alignment horizontal="left" vertical="center"/>
      <protection/>
    </xf>
    <xf numFmtId="0" fontId="4" fillId="0" borderId="0" xfId="54" applyAlignment="1" applyProtection="1">
      <alignment horizontal="center" vertical="center"/>
      <protection/>
    </xf>
    <xf numFmtId="0" fontId="74" fillId="0" borderId="0" xfId="0" applyNumberFormat="1" applyFont="1" applyFill="1" applyAlignment="1">
      <alignment horizontal="right" vertical="center"/>
    </xf>
    <xf numFmtId="172" fontId="4" fillId="0" borderId="31" xfId="54" applyNumberFormat="1" applyFont="1" applyBorder="1" applyAlignment="1" applyProtection="1">
      <alignment horizontal="center" vertical="center"/>
      <protection/>
    </xf>
    <xf numFmtId="172" fontId="6" fillId="0" borderId="32" xfId="54" applyNumberFormat="1" applyFont="1" applyBorder="1" applyAlignment="1" applyProtection="1">
      <alignment horizontal="center" vertical="center"/>
      <protection/>
    </xf>
    <xf numFmtId="172" fontId="4" fillId="0" borderId="33" xfId="54" applyNumberFormat="1" applyFont="1" applyBorder="1" applyAlignment="1" applyProtection="1">
      <alignment horizontal="center" vertical="center"/>
      <protection/>
    </xf>
    <xf numFmtId="172" fontId="4" fillId="0" borderId="34" xfId="54" applyNumberFormat="1" applyFont="1" applyBorder="1" applyAlignment="1" applyProtection="1">
      <alignment horizontal="center" vertical="center"/>
      <protection/>
    </xf>
    <xf numFmtId="172" fontId="6" fillId="0" borderId="35" xfId="54" applyNumberFormat="1" applyFont="1" applyBorder="1" applyAlignment="1" applyProtection="1">
      <alignment horizontal="center" vertical="center"/>
      <protection/>
    </xf>
    <xf numFmtId="172" fontId="4" fillId="0" borderId="36" xfId="54" applyNumberFormat="1" applyFont="1" applyBorder="1" applyAlignment="1" applyProtection="1">
      <alignment horizontal="center" vertical="center"/>
      <protection/>
    </xf>
    <xf numFmtId="0" fontId="10" fillId="0" borderId="37" xfId="54" applyFont="1" applyFill="1" applyBorder="1" applyAlignment="1" applyProtection="1">
      <alignment vertical="center"/>
      <protection/>
    </xf>
    <xf numFmtId="0" fontId="10" fillId="0" borderId="38" xfId="54" applyFont="1" applyFill="1" applyBorder="1" applyAlignment="1" applyProtection="1">
      <alignment vertical="center"/>
      <protection/>
    </xf>
    <xf numFmtId="0" fontId="10" fillId="0" borderId="38" xfId="54" applyFont="1" applyFill="1" applyBorder="1" applyAlignment="1" applyProtection="1">
      <alignment horizontal="center" vertical="center"/>
      <protection/>
    </xf>
    <xf numFmtId="0" fontId="10" fillId="0" borderId="0" xfId="54" applyFont="1" applyFill="1" applyBorder="1" applyAlignment="1" applyProtection="1">
      <alignment vertical="center"/>
      <protection/>
    </xf>
    <xf numFmtId="0" fontId="7" fillId="0" borderId="39" xfId="54" applyFont="1" applyFill="1" applyBorder="1" applyAlignment="1" applyProtection="1">
      <alignment vertical="center"/>
      <protection/>
    </xf>
    <xf numFmtId="0" fontId="7" fillId="0" borderId="40" xfId="54" applyFont="1" applyFill="1" applyBorder="1" applyAlignment="1" applyProtection="1">
      <alignment vertical="center"/>
      <protection/>
    </xf>
    <xf numFmtId="0" fontId="8" fillId="0" borderId="41" xfId="54" applyFont="1" applyFill="1" applyBorder="1" applyAlignment="1" applyProtection="1">
      <alignment horizontal="center" vertical="center"/>
      <protection/>
    </xf>
    <xf numFmtId="0" fontId="7" fillId="0" borderId="42" xfId="54" applyFont="1" applyFill="1" applyBorder="1" applyAlignment="1" applyProtection="1">
      <alignment vertical="center"/>
      <protection/>
    </xf>
    <xf numFmtId="0" fontId="10" fillId="0" borderId="43" xfId="54" applyFont="1" applyFill="1" applyBorder="1" applyAlignment="1" applyProtection="1">
      <alignment vertical="center"/>
      <protection/>
    </xf>
    <xf numFmtId="0" fontId="10" fillId="0" borderId="10" xfId="54" applyFont="1" applyFill="1" applyBorder="1" applyAlignment="1" applyProtection="1">
      <alignment horizontal="center" vertical="center"/>
      <protection/>
    </xf>
    <xf numFmtId="0" fontId="10" fillId="0" borderId="11" xfId="54" applyFont="1" applyFill="1" applyBorder="1" applyAlignment="1" applyProtection="1">
      <alignment horizontal="center" vertical="center"/>
      <protection/>
    </xf>
    <xf numFmtId="0" fontId="10" fillId="0" borderId="12" xfId="54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0" fillId="0" borderId="40" xfId="54" applyFont="1" applyFill="1" applyBorder="1" applyAlignment="1" applyProtection="1">
      <alignment vertical="center"/>
      <protection/>
    </xf>
    <xf numFmtId="0" fontId="4" fillId="33" borderId="0" xfId="54" applyFont="1" applyFill="1" applyAlignment="1" applyProtection="1">
      <alignment vertical="center"/>
      <protection/>
    </xf>
    <xf numFmtId="0" fontId="4" fillId="0" borderId="0" xfId="54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4" fillId="34" borderId="0" xfId="54" applyFill="1" applyAlignment="1" applyProtection="1">
      <alignment horizontal="center" vertical="center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3" fillId="0" borderId="22" xfId="0" applyNumberFormat="1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54" applyFont="1" applyBorder="1" applyAlignment="1" applyProtection="1">
      <alignment horizontal="left" vertical="center"/>
      <protection/>
    </xf>
    <xf numFmtId="0" fontId="4" fillId="0" borderId="0" xfId="54" applyFont="1" applyBorder="1" applyAlignment="1" applyProtection="1">
      <alignment vertical="center"/>
      <protection/>
    </xf>
    <xf numFmtId="0" fontId="6" fillId="0" borderId="0" xfId="54" applyFont="1" applyBorder="1" applyAlignment="1" applyProtection="1">
      <alignment horizontal="center" vertical="center"/>
      <protection/>
    </xf>
    <xf numFmtId="0" fontId="4" fillId="0" borderId="0" xfId="54" applyFont="1" applyBorder="1" applyAlignment="1" applyProtection="1">
      <alignment horizontal="center" vertical="center"/>
      <protection/>
    </xf>
    <xf numFmtId="172" fontId="4" fillId="0" borderId="0" xfId="54" applyNumberFormat="1" applyFont="1" applyBorder="1" applyAlignment="1" applyProtection="1">
      <alignment horizontal="center" vertical="center"/>
      <protection/>
    </xf>
    <xf numFmtId="172" fontId="6" fillId="0" borderId="0" xfId="54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37" xfId="54" applyFont="1" applyBorder="1" applyAlignment="1" applyProtection="1">
      <alignment horizontal="center" vertical="center"/>
      <protection/>
    </xf>
    <xf numFmtId="0" fontId="4" fillId="0" borderId="23" xfId="54" applyFont="1" applyBorder="1" applyAlignment="1" applyProtection="1">
      <alignment horizontal="center"/>
      <protection/>
    </xf>
    <xf numFmtId="0" fontId="4" fillId="0" borderId="29" xfId="54" applyFont="1" applyBorder="1" applyAlignment="1" applyProtection="1">
      <alignment horizontal="center"/>
      <protection/>
    </xf>
    <xf numFmtId="0" fontId="75" fillId="35" borderId="0" xfId="0" applyFont="1" applyFill="1" applyAlignment="1">
      <alignment/>
    </xf>
    <xf numFmtId="0" fontId="3" fillId="0" borderId="0" xfId="56" applyNumberFormat="1" applyFont="1" applyFill="1" applyBorder="1" applyAlignment="1">
      <alignment horizontal="center" wrapText="1"/>
      <protection/>
    </xf>
    <xf numFmtId="0" fontId="3" fillId="0" borderId="20" xfId="56" applyNumberFormat="1" applyFont="1" applyFill="1" applyBorder="1" applyAlignment="1">
      <alignment horizontal="center" wrapText="1"/>
      <protection/>
    </xf>
    <xf numFmtId="0" fontId="13" fillId="0" borderId="0" xfId="54" applyFont="1" applyBorder="1" applyAlignment="1" applyProtection="1">
      <alignment horizontal="center" vertical="center"/>
      <protection/>
    </xf>
    <xf numFmtId="0" fontId="10" fillId="0" borderId="37" xfId="54" applyFont="1" applyFill="1" applyBorder="1" applyAlignment="1" applyProtection="1">
      <alignment horizontal="center" vertical="center"/>
      <protection/>
    </xf>
    <xf numFmtId="0" fontId="10" fillId="0" borderId="43" xfId="54" applyFont="1" applyFill="1" applyBorder="1" applyAlignment="1" applyProtection="1">
      <alignment horizontal="center" vertical="center"/>
      <protection/>
    </xf>
    <xf numFmtId="0" fontId="4" fillId="0" borderId="23" xfId="54" applyFont="1" applyFill="1" applyBorder="1" applyAlignment="1" applyProtection="1">
      <alignment horizontal="left" vertical="center"/>
      <protection/>
    </xf>
    <xf numFmtId="0" fontId="6" fillId="0" borderId="23" xfId="54" applyFont="1" applyFill="1" applyBorder="1" applyAlignment="1" applyProtection="1">
      <alignment horizontal="center" vertical="center"/>
      <protection/>
    </xf>
    <xf numFmtId="0" fontId="4" fillId="0" borderId="23" xfId="54" applyFont="1" applyFill="1" applyBorder="1" applyAlignment="1" applyProtection="1">
      <alignment horizontal="center" vertical="center"/>
      <protection/>
    </xf>
    <xf numFmtId="172" fontId="4" fillId="0" borderId="31" xfId="54" applyNumberFormat="1" applyFont="1" applyFill="1" applyBorder="1" applyAlignment="1" applyProtection="1">
      <alignment horizontal="center" vertical="center"/>
      <protection/>
    </xf>
    <xf numFmtId="172" fontId="6" fillId="0" borderId="32" xfId="54" applyNumberFormat="1" applyFont="1" applyFill="1" applyBorder="1" applyAlignment="1" applyProtection="1">
      <alignment horizontal="center" vertical="center"/>
      <protection/>
    </xf>
    <xf numFmtId="172" fontId="4" fillId="0" borderId="33" xfId="54" applyNumberFormat="1" applyFont="1" applyFill="1" applyBorder="1" applyAlignment="1" applyProtection="1">
      <alignment horizontal="center" vertical="center"/>
      <protection/>
    </xf>
    <xf numFmtId="0" fontId="4" fillId="0" borderId="23" xfId="54" applyFont="1" applyFill="1" applyBorder="1" applyAlignment="1" applyProtection="1">
      <alignment horizontal="center"/>
      <protection/>
    </xf>
    <xf numFmtId="0" fontId="4" fillId="0" borderId="29" xfId="54" applyFont="1" applyFill="1" applyBorder="1" applyAlignment="1" applyProtection="1">
      <alignment horizontal="left" vertical="center"/>
      <protection/>
    </xf>
    <xf numFmtId="0" fontId="6" fillId="0" borderId="29" xfId="54" applyFont="1" applyFill="1" applyBorder="1" applyAlignment="1" applyProtection="1">
      <alignment horizontal="center" vertical="center"/>
      <protection/>
    </xf>
    <xf numFmtId="0" fontId="4" fillId="0" borderId="29" xfId="54" applyFont="1" applyFill="1" applyBorder="1" applyAlignment="1" applyProtection="1">
      <alignment horizontal="center" vertical="center"/>
      <protection/>
    </xf>
    <xf numFmtId="172" fontId="4" fillId="0" borderId="34" xfId="54" applyNumberFormat="1" applyFont="1" applyFill="1" applyBorder="1" applyAlignment="1" applyProtection="1">
      <alignment horizontal="center" vertical="center"/>
      <protection/>
    </xf>
    <xf numFmtId="172" fontId="6" fillId="0" borderId="35" xfId="54" applyNumberFormat="1" applyFont="1" applyFill="1" applyBorder="1" applyAlignment="1" applyProtection="1">
      <alignment horizontal="center" vertical="center"/>
      <protection/>
    </xf>
    <xf numFmtId="172" fontId="4" fillId="0" borderId="36" xfId="54" applyNumberFormat="1" applyFont="1" applyFill="1" applyBorder="1" applyAlignment="1" applyProtection="1">
      <alignment horizontal="center" vertical="center"/>
      <protection/>
    </xf>
    <xf numFmtId="0" fontId="4" fillId="0" borderId="29" xfId="54" applyFont="1" applyFill="1" applyBorder="1" applyAlignment="1" applyProtection="1">
      <alignment horizontal="center"/>
      <protection/>
    </xf>
    <xf numFmtId="0" fontId="3" fillId="0" borderId="44" xfId="56" applyNumberFormat="1" applyFont="1" applyFill="1" applyBorder="1" applyAlignment="1">
      <alignment wrapText="1"/>
      <protection/>
    </xf>
    <xf numFmtId="0" fontId="76" fillId="0" borderId="16" xfId="55" applyFont="1" applyFill="1" applyBorder="1" applyAlignment="1" applyProtection="1">
      <alignment vertical="center" wrapText="1"/>
      <protection locked="0"/>
    </xf>
    <xf numFmtId="0" fontId="2" fillId="0" borderId="0" xfId="56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10" xfId="55" applyNumberFormat="1" applyFont="1" applyFill="1" applyBorder="1" applyAlignment="1">
      <alignment horizontal="center" vertical="center"/>
      <protection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2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2" fillId="0" borderId="21" xfId="55" applyFont="1" applyFill="1" applyBorder="1" applyAlignment="1">
      <alignment horizontal="center" vertical="center" wrapText="1"/>
      <protection/>
    </xf>
    <xf numFmtId="0" fontId="39" fillId="0" borderId="14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horizontal="center"/>
      <protection/>
    </xf>
    <xf numFmtId="0" fontId="2" fillId="0" borderId="45" xfId="55" applyFont="1" applyFill="1" applyBorder="1" applyAlignment="1">
      <alignment horizontal="center" vertical="center" wrapText="1"/>
      <protection/>
    </xf>
    <xf numFmtId="0" fontId="3" fillId="0" borderId="46" xfId="55" applyNumberFormat="1" applyFont="1" applyFill="1" applyBorder="1" applyAlignment="1">
      <alignment horizontal="center" vertical="center" wrapText="1"/>
      <protection/>
    </xf>
    <xf numFmtId="0" fontId="3" fillId="0" borderId="20" xfId="55" applyNumberFormat="1" applyFont="1" applyFill="1" applyBorder="1" applyAlignment="1">
      <alignment horizontal="center" vertical="center" wrapText="1"/>
      <protection/>
    </xf>
    <xf numFmtId="0" fontId="2" fillId="0" borderId="21" xfId="55" applyNumberFormat="1" applyFont="1" applyFill="1" applyBorder="1" applyAlignment="1">
      <alignment horizontal="center" vertical="center" wrapText="1"/>
      <protection/>
    </xf>
    <xf numFmtId="0" fontId="3" fillId="0" borderId="19" xfId="55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0" borderId="0" xfId="56" applyFont="1" applyFill="1" applyBorder="1" applyAlignment="1">
      <alignment horizontal="center" vertical="center"/>
      <protection/>
    </xf>
    <xf numFmtId="0" fontId="39" fillId="0" borderId="14" xfId="0" applyFont="1" applyFill="1" applyBorder="1" applyAlignment="1">
      <alignment horizontal="center" vertical="center"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9" fillId="0" borderId="14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6" fillId="0" borderId="24" xfId="56" applyNumberFormat="1" applyFont="1" applyFill="1" applyBorder="1" applyAlignment="1">
      <alignment horizontal="center" vertical="center" wrapText="1"/>
      <protection/>
    </xf>
    <xf numFmtId="0" fontId="6" fillId="0" borderId="22" xfId="56" applyNumberFormat="1" applyFont="1" applyFill="1" applyBorder="1" applyAlignment="1">
      <alignment horizontal="center" vertical="center"/>
      <protection/>
    </xf>
    <xf numFmtId="172" fontId="6" fillId="0" borderId="22" xfId="56" applyNumberFormat="1" applyFont="1" applyFill="1" applyBorder="1" applyAlignment="1">
      <alignment horizontal="center" vertical="center"/>
      <protection/>
    </xf>
    <xf numFmtId="172" fontId="6" fillId="0" borderId="23" xfId="56" applyNumberFormat="1" applyFont="1" applyFill="1" applyBorder="1" applyAlignment="1">
      <alignment horizontal="center" vertical="center"/>
      <protection/>
    </xf>
    <xf numFmtId="0" fontId="4" fillId="0" borderId="25" xfId="56" applyNumberFormat="1" applyFont="1" applyFill="1" applyBorder="1" applyAlignment="1">
      <alignment horizontal="center" wrapText="1"/>
      <protection/>
    </xf>
    <xf numFmtId="0" fontId="4" fillId="0" borderId="18" xfId="56" applyNumberFormat="1" applyFont="1" applyFill="1" applyBorder="1" applyAlignment="1">
      <alignment horizontal="center" wrapText="1"/>
      <protection/>
    </xf>
    <xf numFmtId="0" fontId="6" fillId="0" borderId="25" xfId="56" applyNumberFormat="1" applyFont="1" applyFill="1" applyBorder="1" applyAlignment="1">
      <alignment horizontal="center" vertical="center" wrapText="1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0" fontId="4" fillId="0" borderId="15" xfId="55" applyNumberFormat="1" applyFont="1" applyFill="1" applyBorder="1" applyAlignment="1">
      <alignment horizontal="center" vertical="center" wrapText="1"/>
      <protection/>
    </xf>
    <xf numFmtId="0" fontId="4" fillId="0" borderId="16" xfId="55" applyNumberFormat="1" applyFont="1" applyFill="1" applyBorder="1" applyAlignment="1">
      <alignment horizontal="center" vertical="center" wrapText="1"/>
      <protection/>
    </xf>
    <xf numFmtId="173" fontId="6" fillId="0" borderId="17" xfId="0" applyNumberFormat="1" applyFont="1" applyFill="1" applyBorder="1" applyAlignment="1">
      <alignment horizontal="center" vertical="center" wrapText="1"/>
    </xf>
    <xf numFmtId="173" fontId="6" fillId="0" borderId="15" xfId="0" applyNumberFormat="1" applyFont="1" applyFill="1" applyBorder="1" applyAlignment="1">
      <alignment horizontal="center" vertical="center" wrapText="1"/>
    </xf>
    <xf numFmtId="172" fontId="6" fillId="0" borderId="21" xfId="0" applyNumberFormat="1" applyFont="1" applyFill="1" applyBorder="1" applyAlignment="1">
      <alignment horizontal="center" vertical="center" wrapText="1"/>
    </xf>
    <xf numFmtId="0" fontId="4" fillId="0" borderId="17" xfId="55" applyNumberFormat="1" applyFont="1" applyFill="1" applyBorder="1" applyAlignment="1">
      <alignment horizontal="center" vertical="center" wrapText="1"/>
      <protection/>
    </xf>
    <xf numFmtId="0" fontId="4" fillId="0" borderId="18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0" xfId="56" applyFont="1" applyFill="1">
      <alignment/>
      <protection/>
    </xf>
    <xf numFmtId="172" fontId="6" fillId="0" borderId="24" xfId="56" applyNumberFormat="1" applyFont="1" applyFill="1" applyBorder="1" applyAlignment="1">
      <alignment horizontal="center" vertical="center" wrapText="1"/>
      <protection/>
    </xf>
    <xf numFmtId="0" fontId="6" fillId="0" borderId="0" xfId="56" applyNumberFormat="1" applyFont="1" applyFill="1" applyAlignment="1">
      <alignment vertical="center"/>
      <protection/>
    </xf>
    <xf numFmtId="0" fontId="4" fillId="0" borderId="10" xfId="55" applyNumberFormat="1" applyFont="1" applyFill="1" applyBorder="1" applyAlignment="1">
      <alignment horizontal="left" vertical="center"/>
      <protection/>
    </xf>
    <xf numFmtId="0" fontId="4" fillId="0" borderId="11" xfId="55" applyNumberFormat="1" applyFont="1" applyFill="1" applyBorder="1" applyAlignment="1">
      <alignment horizontal="left" vertical="center"/>
      <protection/>
    </xf>
    <xf numFmtId="0" fontId="4" fillId="0" borderId="12" xfId="55" applyNumberFormat="1" applyFont="1" applyFill="1" applyBorder="1" applyAlignment="1">
      <alignment horizontal="left" vertical="center"/>
      <protection/>
    </xf>
    <xf numFmtId="0" fontId="6" fillId="0" borderId="13" xfId="55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6" fillId="0" borderId="23" xfId="56" applyNumberFormat="1" applyFont="1" applyFill="1" applyBorder="1" applyAlignment="1">
      <alignment vertical="center" wrapText="1"/>
      <protection/>
    </xf>
    <xf numFmtId="0" fontId="4" fillId="0" borderId="0" xfId="56" applyNumberFormat="1" applyFont="1" applyFill="1" applyAlignment="1">
      <alignment horizontal="left" vertical="center"/>
      <protection/>
    </xf>
    <xf numFmtId="0" fontId="6" fillId="0" borderId="13" xfId="55" applyNumberFormat="1" applyFont="1" applyFill="1" applyBorder="1" applyAlignment="1">
      <alignment vertical="center" wrapText="1"/>
      <protection/>
    </xf>
    <xf numFmtId="0" fontId="4" fillId="0" borderId="19" xfId="55" applyNumberFormat="1" applyFont="1" applyFill="1" applyBorder="1" applyAlignment="1">
      <alignment vertical="center" wrapText="1"/>
      <protection/>
    </xf>
    <xf numFmtId="0" fontId="4" fillId="0" borderId="0" xfId="55" applyNumberFormat="1" applyFont="1" applyFill="1" applyBorder="1" applyAlignment="1">
      <alignment vertical="center" wrapText="1"/>
      <protection/>
    </xf>
    <xf numFmtId="0" fontId="4" fillId="0" borderId="20" xfId="55" applyNumberFormat="1" applyFont="1" applyFill="1" applyBorder="1" applyAlignment="1">
      <alignment vertical="center" wrapText="1"/>
      <protection/>
    </xf>
    <xf numFmtId="0" fontId="6" fillId="0" borderId="21" xfId="55" applyNumberFormat="1" applyFont="1" applyFill="1" applyBorder="1" applyAlignment="1">
      <alignment vertical="center" wrapText="1"/>
      <protection/>
    </xf>
    <xf numFmtId="0" fontId="4" fillId="0" borderId="0" xfId="56" applyNumberFormat="1" applyFont="1" applyFill="1" applyBorder="1" applyAlignment="1">
      <alignment horizontal="center" wrapText="1"/>
      <protection/>
    </xf>
    <xf numFmtId="0" fontId="77" fillId="0" borderId="24" xfId="0" applyNumberFormat="1" applyFont="1" applyFill="1" applyBorder="1" applyAlignment="1">
      <alignment vertical="center" wrapText="1"/>
    </xf>
    <xf numFmtId="0" fontId="74" fillId="0" borderId="22" xfId="0" applyNumberFormat="1" applyFont="1" applyFill="1" applyBorder="1" applyAlignment="1">
      <alignment horizontal="center" vertical="center"/>
    </xf>
    <xf numFmtId="172" fontId="74" fillId="0" borderId="22" xfId="0" applyNumberFormat="1" applyFont="1" applyFill="1" applyBorder="1" applyAlignment="1">
      <alignment horizontal="center" vertical="center"/>
    </xf>
    <xf numFmtId="172" fontId="74" fillId="0" borderId="23" xfId="0" applyNumberFormat="1" applyFont="1" applyFill="1" applyBorder="1" applyAlignment="1">
      <alignment horizontal="center" vertical="center"/>
    </xf>
    <xf numFmtId="0" fontId="14" fillId="0" borderId="0" xfId="56" applyFont="1" applyFill="1">
      <alignment/>
      <protection/>
    </xf>
    <xf numFmtId="0" fontId="74" fillId="0" borderId="0" xfId="0" applyNumberFormat="1" applyFont="1" applyFill="1" applyAlignment="1">
      <alignment vertical="center"/>
    </xf>
    <xf numFmtId="0" fontId="74" fillId="0" borderId="0" xfId="0" applyNumberFormat="1" applyFont="1" applyFill="1" applyAlignment="1">
      <alignment horizontal="left" vertical="center"/>
    </xf>
    <xf numFmtId="0" fontId="78" fillId="0" borderId="0" xfId="0" applyFont="1" applyFill="1" applyAlignment="1">
      <alignment/>
    </xf>
    <xf numFmtId="0" fontId="74" fillId="0" borderId="10" xfId="55" applyNumberFormat="1" applyFont="1" applyFill="1" applyBorder="1" applyAlignment="1">
      <alignment horizontal="left" vertical="center" wrapText="1"/>
      <protection/>
    </xf>
    <xf numFmtId="0" fontId="74" fillId="0" borderId="11" xfId="55" applyNumberFormat="1" applyFont="1" applyFill="1" applyBorder="1" applyAlignment="1">
      <alignment horizontal="left" vertical="center" wrapText="1"/>
      <protection/>
    </xf>
    <xf numFmtId="0" fontId="74" fillId="0" borderId="12" xfId="55" applyNumberFormat="1" applyFont="1" applyFill="1" applyBorder="1" applyAlignment="1">
      <alignment horizontal="left" vertical="center" wrapText="1"/>
      <protection/>
    </xf>
    <xf numFmtId="0" fontId="77" fillId="0" borderId="13" xfId="55" applyFont="1" applyFill="1" applyBorder="1" applyAlignment="1">
      <alignment vertical="center" wrapText="1"/>
      <protection/>
    </xf>
    <xf numFmtId="0" fontId="77" fillId="0" borderId="13" xfId="55" applyFont="1" applyFill="1" applyBorder="1" applyAlignment="1">
      <alignment horizontal="center" vertical="center" wrapText="1"/>
      <protection/>
    </xf>
    <xf numFmtId="0" fontId="77" fillId="0" borderId="13" xfId="55" applyNumberFormat="1" applyFont="1" applyFill="1" applyBorder="1" applyAlignment="1">
      <alignment horizontal="center" vertical="center" wrapText="1"/>
      <protection/>
    </xf>
    <xf numFmtId="0" fontId="74" fillId="0" borderId="19" xfId="55" applyFont="1" applyFill="1" applyBorder="1" applyAlignment="1">
      <alignment vertical="center" wrapText="1"/>
      <protection/>
    </xf>
    <xf numFmtId="0" fontId="74" fillId="0" borderId="0" xfId="55" applyFont="1" applyFill="1" applyBorder="1" applyAlignment="1">
      <alignment vertical="center" wrapText="1"/>
      <protection/>
    </xf>
    <xf numFmtId="0" fontId="74" fillId="0" borderId="20" xfId="55" applyFont="1" applyFill="1" applyBorder="1" applyAlignment="1">
      <alignment horizontal="center" vertical="center" wrapText="1"/>
      <protection/>
    </xf>
    <xf numFmtId="0" fontId="77" fillId="0" borderId="21" xfId="55" applyFont="1" applyFill="1" applyBorder="1" applyAlignment="1">
      <alignment vertical="center" wrapText="1"/>
      <protection/>
    </xf>
    <xf numFmtId="0" fontId="74" fillId="0" borderId="0" xfId="55" applyFont="1" applyFill="1" applyBorder="1" applyAlignment="1">
      <alignment horizontal="center" vertical="center" wrapText="1"/>
      <protection/>
    </xf>
    <xf numFmtId="0" fontId="74" fillId="0" borderId="0" xfId="0" applyNumberFormat="1" applyFont="1" applyFill="1" applyBorder="1" applyAlignment="1">
      <alignment horizontal="center" vertical="center" wrapText="1"/>
    </xf>
    <xf numFmtId="0" fontId="74" fillId="0" borderId="25" xfId="0" applyNumberFormat="1" applyFont="1" applyFill="1" applyBorder="1" applyAlignment="1">
      <alignment horizontal="center" vertical="center" wrapText="1"/>
    </xf>
    <xf numFmtId="0" fontId="40" fillId="0" borderId="16" xfId="55" applyNumberFormat="1" applyFont="1" applyFill="1" applyBorder="1" applyAlignment="1">
      <alignment horizontal="center" vertical="center" wrapText="1"/>
      <protection/>
    </xf>
    <xf numFmtId="0" fontId="77" fillId="0" borderId="17" xfId="0" applyNumberFormat="1" applyFont="1" applyFill="1" applyBorder="1" applyAlignment="1">
      <alignment vertical="center" wrapText="1"/>
    </xf>
    <xf numFmtId="0" fontId="74" fillId="0" borderId="15" xfId="55" applyNumberFormat="1" applyFont="1" applyFill="1" applyBorder="1" applyAlignment="1">
      <alignment horizontal="center" vertical="center" wrapText="1"/>
      <protection/>
    </xf>
    <xf numFmtId="173" fontId="77" fillId="0" borderId="15" xfId="0" applyNumberFormat="1" applyFont="1" applyFill="1" applyBorder="1" applyAlignment="1">
      <alignment horizontal="right" vertical="center" wrapText="1"/>
    </xf>
    <xf numFmtId="172" fontId="77" fillId="0" borderId="21" xfId="0" applyNumberFormat="1" applyFont="1" applyFill="1" applyBorder="1" applyAlignment="1">
      <alignment horizontal="left" vertical="center" wrapText="1"/>
    </xf>
    <xf numFmtId="0" fontId="74" fillId="0" borderId="17" xfId="55" applyNumberFormat="1" applyFont="1" applyFill="1" applyBorder="1" applyAlignment="1">
      <alignment vertical="center" wrapText="1"/>
      <protection/>
    </xf>
    <xf numFmtId="0" fontId="4" fillId="0" borderId="20" xfId="56" applyNumberFormat="1" applyFont="1" applyFill="1" applyBorder="1" applyAlignment="1">
      <alignment horizontal="center" wrapText="1"/>
      <protection/>
    </xf>
    <xf numFmtId="0" fontId="4" fillId="0" borderId="25" xfId="56" applyNumberFormat="1" applyFont="1" applyFill="1" applyBorder="1" applyAlignment="1">
      <alignment wrapText="1"/>
      <protection/>
    </xf>
    <xf numFmtId="0" fontId="74" fillId="0" borderId="14" xfId="0" applyFont="1" applyFill="1" applyBorder="1" applyAlignment="1">
      <alignment horizontal="right" vertical="center" wrapText="1"/>
    </xf>
    <xf numFmtId="0" fontId="4" fillId="0" borderId="0" xfId="56" applyFont="1" applyFill="1" applyBorder="1" applyAlignment="1">
      <alignment vertical="center"/>
      <protection/>
    </xf>
    <xf numFmtId="0" fontId="4" fillId="0" borderId="18" xfId="56" applyNumberFormat="1" applyFont="1" applyFill="1" applyBorder="1" applyAlignment="1">
      <alignment wrapText="1"/>
      <protection/>
    </xf>
    <xf numFmtId="0" fontId="79" fillId="0" borderId="0" xfId="0" applyFont="1" applyAlignment="1">
      <alignment/>
    </xf>
    <xf numFmtId="0" fontId="8" fillId="0" borderId="0" xfId="56" applyNumberFormat="1" applyFont="1" applyFill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horizontal="left" vertical="center"/>
    </xf>
    <xf numFmtId="0" fontId="15" fillId="0" borderId="10" xfId="55" applyNumberFormat="1" applyFont="1" applyFill="1" applyBorder="1" applyAlignment="1">
      <alignment horizontal="left" vertical="center"/>
      <protection/>
    </xf>
    <xf numFmtId="0" fontId="15" fillId="0" borderId="11" xfId="55" applyNumberFormat="1" applyFont="1" applyFill="1" applyBorder="1" applyAlignment="1">
      <alignment horizontal="left" vertical="center"/>
      <protection/>
    </xf>
    <xf numFmtId="0" fontId="15" fillId="0" borderId="12" xfId="55" applyNumberFormat="1" applyFont="1" applyFill="1" applyBorder="1" applyAlignment="1">
      <alignment horizontal="left" vertical="center"/>
      <protection/>
    </xf>
    <xf numFmtId="0" fontId="8" fillId="0" borderId="13" xfId="55" applyFont="1" applyFill="1" applyBorder="1" applyAlignment="1">
      <alignment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  <xf numFmtId="0" fontId="15" fillId="0" borderId="19" xfId="55" applyFont="1" applyFill="1" applyBorder="1" applyAlignment="1">
      <alignment vertical="center" wrapText="1"/>
      <protection/>
    </xf>
    <xf numFmtId="0" fontId="15" fillId="0" borderId="0" xfId="55" applyFont="1" applyFill="1" applyBorder="1" applyAlignment="1">
      <alignment vertical="center" wrapText="1"/>
      <protection/>
    </xf>
    <xf numFmtId="0" fontId="15" fillId="0" borderId="20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vertical="center" wrapText="1"/>
      <protection/>
    </xf>
    <xf numFmtId="0" fontId="15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vertical="center" wrapText="1"/>
    </xf>
    <xf numFmtId="0" fontId="15" fillId="0" borderId="22" xfId="0" applyNumberFormat="1" applyFont="1" applyFill="1" applyBorder="1" applyAlignment="1">
      <alignment horizontal="center" vertical="center"/>
    </xf>
    <xf numFmtId="172" fontId="15" fillId="0" borderId="22" xfId="0" applyNumberFormat="1" applyFont="1" applyFill="1" applyBorder="1" applyAlignment="1">
      <alignment horizontal="center" vertical="center"/>
    </xf>
    <xf numFmtId="172" fontId="15" fillId="0" borderId="23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 wrapText="1"/>
    </xf>
    <xf numFmtId="0" fontId="8" fillId="0" borderId="23" xfId="56" applyNumberFormat="1" applyFont="1" applyFill="1" applyBorder="1" applyAlignment="1">
      <alignment vertical="center" wrapText="1"/>
      <protection/>
    </xf>
    <xf numFmtId="0" fontId="8" fillId="0" borderId="17" xfId="0" applyNumberFormat="1" applyFont="1" applyFill="1" applyBorder="1" applyAlignment="1">
      <alignment vertical="center" wrapText="1"/>
    </xf>
    <xf numFmtId="0" fontId="15" fillId="0" borderId="15" xfId="55" applyNumberFormat="1" applyFont="1" applyFill="1" applyBorder="1" applyAlignment="1">
      <alignment horizontal="center" vertical="center" wrapText="1"/>
      <protection/>
    </xf>
    <xf numFmtId="0" fontId="15" fillId="0" borderId="16" xfId="55" applyNumberFormat="1" applyFont="1" applyFill="1" applyBorder="1" applyAlignment="1">
      <alignment horizontal="center" vertical="center" wrapText="1"/>
      <protection/>
    </xf>
    <xf numFmtId="173" fontId="8" fillId="0" borderId="17" xfId="0" applyNumberFormat="1" applyFont="1" applyFill="1" applyBorder="1" applyAlignment="1">
      <alignment horizontal="right" vertical="center" wrapText="1"/>
    </xf>
    <xf numFmtId="173" fontId="8" fillId="0" borderId="15" xfId="0" applyNumberFormat="1" applyFont="1" applyFill="1" applyBorder="1" applyAlignment="1">
      <alignment horizontal="right" vertical="center" wrapText="1"/>
    </xf>
    <xf numFmtId="172" fontId="8" fillId="0" borderId="21" xfId="0" applyNumberFormat="1" applyFont="1" applyFill="1" applyBorder="1" applyAlignment="1">
      <alignment horizontal="left" vertical="center" wrapText="1"/>
    </xf>
    <xf numFmtId="0" fontId="15" fillId="0" borderId="17" xfId="55" applyNumberFormat="1" applyFont="1" applyFill="1" applyBorder="1" applyAlignment="1">
      <alignment vertical="center" wrapText="1"/>
      <protection/>
    </xf>
    <xf numFmtId="0" fontId="15" fillId="0" borderId="18" xfId="55" applyNumberFormat="1" applyFont="1" applyFill="1" applyBorder="1" applyAlignment="1">
      <alignment horizontal="center" vertical="center" wrapText="1"/>
      <protection/>
    </xf>
    <xf numFmtId="0" fontId="15" fillId="0" borderId="0" xfId="56" applyFont="1" applyFill="1">
      <alignment/>
      <protection/>
    </xf>
    <xf numFmtId="0" fontId="44" fillId="0" borderId="0" xfId="56" applyFont="1" applyFill="1">
      <alignment/>
      <protection/>
    </xf>
    <xf numFmtId="0" fontId="8" fillId="0" borderId="0" xfId="0" applyFont="1" applyFill="1" applyAlignment="1">
      <alignment horizontal="right"/>
    </xf>
    <xf numFmtId="0" fontId="15" fillId="0" borderId="25" xfId="0" applyNumberFormat="1" applyFont="1" applyFill="1" applyBorder="1" applyAlignment="1">
      <alignment vertical="center"/>
    </xf>
    <xf numFmtId="0" fontId="15" fillId="0" borderId="0" xfId="56" applyNumberFormat="1" applyFont="1" applyFill="1" applyAlignment="1">
      <alignment horizontal="left" vertical="center"/>
      <protection/>
    </xf>
    <xf numFmtId="0" fontId="15" fillId="0" borderId="0" xfId="0" applyFont="1" applyFill="1" applyAlignment="1">
      <alignment/>
    </xf>
    <xf numFmtId="0" fontId="8" fillId="0" borderId="13" xfId="55" applyNumberFormat="1" applyFont="1" applyFill="1" applyBorder="1" applyAlignment="1">
      <alignment vertical="center" wrapText="1"/>
      <protection/>
    </xf>
    <xf numFmtId="0" fontId="15" fillId="0" borderId="19" xfId="55" applyNumberFormat="1" applyFont="1" applyFill="1" applyBorder="1" applyAlignment="1">
      <alignment vertical="center" wrapText="1"/>
      <protection/>
    </xf>
    <xf numFmtId="0" fontId="15" fillId="0" borderId="0" xfId="55" applyNumberFormat="1" applyFont="1" applyFill="1" applyBorder="1" applyAlignment="1">
      <alignment vertical="center" wrapText="1"/>
      <protection/>
    </xf>
    <xf numFmtId="0" fontId="15" fillId="0" borderId="20" xfId="55" applyNumberFormat="1" applyFont="1" applyFill="1" applyBorder="1" applyAlignment="1">
      <alignment vertical="center" wrapText="1"/>
      <protection/>
    </xf>
    <xf numFmtId="0" fontId="8" fillId="0" borderId="21" xfId="55" applyNumberFormat="1" applyFont="1" applyFill="1" applyBorder="1" applyAlignment="1">
      <alignment vertical="center" wrapText="1"/>
      <protection/>
    </xf>
    <xf numFmtId="0" fontId="15" fillId="0" borderId="0" xfId="56" applyNumberFormat="1" applyFont="1" applyFill="1" applyBorder="1" applyAlignment="1">
      <alignment horizontal="center" wrapText="1"/>
      <protection/>
    </xf>
    <xf numFmtId="0" fontId="15" fillId="0" borderId="0" xfId="0" applyNumberFormat="1" applyFont="1" applyFill="1" applyBorder="1" applyAlignment="1">
      <alignment horizontal="center" vertical="top" wrapText="1"/>
    </xf>
    <xf numFmtId="0" fontId="15" fillId="0" borderId="47" xfId="56" applyNumberFormat="1" applyFont="1" applyFill="1" applyBorder="1" applyAlignment="1">
      <alignment horizontal="center" vertical="center"/>
      <protection/>
    </xf>
    <xf numFmtId="172" fontId="15" fillId="0" borderId="22" xfId="56" applyNumberFormat="1" applyFont="1" applyFill="1" applyBorder="1" applyAlignment="1">
      <alignment horizontal="center" vertical="center"/>
      <protection/>
    </xf>
    <xf numFmtId="172" fontId="15" fillId="0" borderId="23" xfId="56" applyNumberFormat="1" applyFont="1" applyFill="1" applyBorder="1" applyAlignment="1">
      <alignment horizontal="center" vertical="center"/>
      <protection/>
    </xf>
    <xf numFmtId="0" fontId="15" fillId="0" borderId="25" xfId="56" applyNumberFormat="1" applyFont="1" applyFill="1" applyBorder="1" applyAlignment="1">
      <alignment horizontal="center" wrapText="1"/>
      <protection/>
    </xf>
    <xf numFmtId="0" fontId="15" fillId="0" borderId="22" xfId="56" applyNumberFormat="1" applyFont="1" applyFill="1" applyBorder="1" applyAlignment="1">
      <alignment horizontal="center" vertical="center"/>
      <protection/>
    </xf>
    <xf numFmtId="0" fontId="15" fillId="0" borderId="25" xfId="0" applyNumberFormat="1" applyFont="1" applyFill="1" applyBorder="1" applyAlignment="1">
      <alignment horizontal="center" vertical="top" wrapText="1"/>
    </xf>
    <xf numFmtId="0" fontId="8" fillId="0" borderId="17" xfId="56" applyNumberFormat="1" applyFont="1" applyFill="1" applyBorder="1" applyAlignment="1">
      <alignment vertical="center" wrapText="1"/>
      <protection/>
    </xf>
    <xf numFmtId="173" fontId="8" fillId="0" borderId="17" xfId="56" applyNumberFormat="1" applyFont="1" applyFill="1" applyBorder="1" applyAlignment="1">
      <alignment horizontal="right" vertical="center" wrapText="1"/>
      <protection/>
    </xf>
    <xf numFmtId="0" fontId="15" fillId="0" borderId="24" xfId="55" applyNumberFormat="1" applyFont="1" applyFill="1" applyBorder="1" applyAlignment="1">
      <alignment vertical="center" wrapText="1"/>
      <protection/>
    </xf>
    <xf numFmtId="0" fontId="8" fillId="0" borderId="0" xfId="56" applyNumberFormat="1" applyFont="1" applyFill="1" applyBorder="1" applyAlignment="1">
      <alignment vertical="center" wrapText="1"/>
      <protection/>
    </xf>
    <xf numFmtId="0" fontId="15" fillId="0" borderId="0" xfId="55" applyNumberFormat="1" applyFont="1" applyFill="1" applyBorder="1" applyAlignment="1">
      <alignment horizontal="center" vertical="center" wrapText="1"/>
      <protection/>
    </xf>
    <xf numFmtId="173" fontId="8" fillId="0" borderId="0" xfId="56" applyNumberFormat="1" applyFont="1" applyFill="1" applyBorder="1" applyAlignment="1">
      <alignment horizontal="right" vertical="center" wrapText="1"/>
      <protection/>
    </xf>
    <xf numFmtId="173" fontId="8" fillId="0" borderId="0" xfId="0" applyNumberFormat="1" applyFont="1" applyFill="1" applyBorder="1" applyAlignment="1">
      <alignment horizontal="right" vertical="center" wrapText="1"/>
    </xf>
    <xf numFmtId="172" fontId="8" fillId="0" borderId="0" xfId="0" applyNumberFormat="1" applyFont="1" applyFill="1" applyBorder="1" applyAlignment="1">
      <alignment horizontal="left" vertical="center" wrapText="1"/>
    </xf>
    <xf numFmtId="0" fontId="15" fillId="0" borderId="0" xfId="56" applyNumberFormat="1" applyFont="1" applyFill="1" applyAlignment="1">
      <alignment vertical="center"/>
      <protection/>
    </xf>
    <xf numFmtId="0" fontId="16" fillId="0" borderId="0" xfId="0" applyFont="1" applyFill="1" applyAlignment="1">
      <alignment/>
    </xf>
    <xf numFmtId="0" fontId="15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8" fillId="0" borderId="17" xfId="55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vertical="center" wrapText="1"/>
    </xf>
    <xf numFmtId="0" fontId="80" fillId="0" borderId="24" xfId="0" applyNumberFormat="1" applyFont="1" applyFill="1" applyBorder="1" applyAlignment="1">
      <alignment vertical="center" wrapText="1"/>
    </xf>
    <xf numFmtId="0" fontId="81" fillId="0" borderId="22" xfId="0" applyNumberFormat="1" applyFont="1" applyFill="1" applyBorder="1" applyAlignment="1">
      <alignment horizontal="center" vertical="center"/>
    </xf>
    <xf numFmtId="172" fontId="81" fillId="0" borderId="22" xfId="0" applyNumberFormat="1" applyFont="1" applyFill="1" applyBorder="1" applyAlignment="1">
      <alignment horizontal="center" vertical="center"/>
    </xf>
    <xf numFmtId="172" fontId="81" fillId="0" borderId="23" xfId="0" applyNumberFormat="1" applyFont="1" applyFill="1" applyBorder="1" applyAlignment="1">
      <alignment horizontal="center" vertical="center"/>
    </xf>
    <xf numFmtId="0" fontId="15" fillId="0" borderId="25" xfId="55" applyNumberFormat="1" applyFont="1" applyFill="1" applyBorder="1" applyAlignment="1">
      <alignment horizontal="center" vertical="center" wrapText="1"/>
      <protection/>
    </xf>
    <xf numFmtId="172" fontId="8" fillId="0" borderId="21" xfId="56" applyNumberFormat="1" applyFont="1" applyFill="1" applyBorder="1" applyAlignment="1">
      <alignment horizontal="left" vertical="center" wrapText="1"/>
      <protection/>
    </xf>
    <xf numFmtId="172" fontId="8" fillId="0" borderId="0" xfId="56" applyNumberFormat="1" applyFont="1" applyFill="1" applyBorder="1" applyAlignment="1">
      <alignment horizontal="left" vertical="center" wrapText="1"/>
      <protection/>
    </xf>
    <xf numFmtId="0" fontId="17" fillId="0" borderId="0" xfId="56" applyFont="1" applyFill="1">
      <alignment/>
      <protection/>
    </xf>
    <xf numFmtId="0" fontId="8" fillId="0" borderId="24" xfId="56" applyNumberFormat="1" applyFont="1" applyFill="1" applyBorder="1" applyAlignment="1">
      <alignment vertical="center" wrapText="1"/>
      <protection/>
    </xf>
    <xf numFmtId="0" fontId="44" fillId="0" borderId="14" xfId="0" applyFont="1" applyFill="1" applyBorder="1" applyAlignment="1">
      <alignment vertical="center" wrapText="1"/>
    </xf>
    <xf numFmtId="0" fontId="80" fillId="0" borderId="25" xfId="0" applyNumberFormat="1" applyFont="1" applyFill="1" applyBorder="1" applyAlignment="1">
      <alignment vertical="center" wrapText="1"/>
    </xf>
    <xf numFmtId="173" fontId="8" fillId="0" borderId="15" xfId="56" applyNumberFormat="1" applyFont="1" applyFill="1" applyBorder="1" applyAlignment="1">
      <alignment horizontal="right" vertical="center" wrapText="1"/>
      <protection/>
    </xf>
    <xf numFmtId="0" fontId="80" fillId="0" borderId="0" xfId="0" applyNumberFormat="1" applyFont="1" applyFill="1" applyAlignment="1">
      <alignment vertical="center"/>
    </xf>
    <xf numFmtId="0" fontId="17" fillId="0" borderId="0" xfId="56" applyFont="1" applyFill="1" applyAlignment="1">
      <alignment horizontal="center"/>
      <protection/>
    </xf>
    <xf numFmtId="0" fontId="47" fillId="0" borderId="16" xfId="55" applyNumberFormat="1" applyFont="1" applyFill="1" applyBorder="1" applyAlignment="1">
      <alignment horizontal="center" vertical="center" wrapText="1"/>
      <protection/>
    </xf>
    <xf numFmtId="0" fontId="47" fillId="0" borderId="18" xfId="55" applyNumberFormat="1" applyFont="1" applyFill="1" applyBorder="1" applyAlignment="1">
      <alignment horizontal="center" vertical="center" wrapText="1"/>
      <protection/>
    </xf>
    <xf numFmtId="0" fontId="81" fillId="0" borderId="0" xfId="0" applyNumberFormat="1" applyFont="1" applyFill="1" applyAlignment="1">
      <alignment horizontal="left" vertical="center"/>
    </xf>
    <xf numFmtId="0" fontId="15" fillId="0" borderId="0" xfId="56" applyFont="1" applyFill="1" applyBorder="1" applyAlignment="1">
      <alignment vertical="center"/>
      <protection/>
    </xf>
    <xf numFmtId="0" fontId="15" fillId="0" borderId="48" xfId="56" applyNumberFormat="1" applyFont="1" applyFill="1" applyBorder="1" applyAlignment="1">
      <alignment horizontal="center" vertical="center"/>
      <protection/>
    </xf>
    <xf numFmtId="172" fontId="15" fillId="0" borderId="49" xfId="56" applyNumberFormat="1" applyFont="1" applyFill="1" applyBorder="1" applyAlignment="1">
      <alignment horizontal="center" vertical="center"/>
      <protection/>
    </xf>
    <xf numFmtId="0" fontId="15" fillId="0" borderId="25" xfId="56" applyNumberFormat="1" applyFont="1" applyFill="1" applyBorder="1" applyAlignment="1">
      <alignment wrapText="1"/>
      <protection/>
    </xf>
    <xf numFmtId="0" fontId="15" fillId="0" borderId="18" xfId="56" applyNumberFormat="1" applyFont="1" applyFill="1" applyBorder="1" applyAlignment="1">
      <alignment wrapText="1"/>
      <protection/>
    </xf>
    <xf numFmtId="0" fontId="8" fillId="0" borderId="25" xfId="56" applyNumberFormat="1" applyFont="1" applyFill="1" applyBorder="1" applyAlignment="1">
      <alignment vertical="center" wrapText="1"/>
      <protection/>
    </xf>
    <xf numFmtId="0" fontId="81" fillId="0" borderId="0" xfId="0" applyNumberFormat="1" applyFont="1" applyFill="1" applyAlignment="1">
      <alignment horizontal="right" vertical="center"/>
    </xf>
    <xf numFmtId="0" fontId="3" fillId="0" borderId="0" xfId="56" applyFont="1" applyFill="1" applyAlignment="1">
      <alignment vertical="center"/>
      <protection/>
    </xf>
    <xf numFmtId="0" fontId="15" fillId="0" borderId="0" xfId="56" applyFont="1" applyFill="1" applyAlignment="1">
      <alignment wrapText="1"/>
      <protection/>
    </xf>
    <xf numFmtId="0" fontId="79" fillId="0" borderId="0" xfId="0" applyFont="1" applyAlignment="1">
      <alignment wrapText="1"/>
    </xf>
    <xf numFmtId="172" fontId="15" fillId="0" borderId="23" xfId="56" applyNumberFormat="1" applyFont="1" applyFill="1" applyBorder="1" applyAlignment="1">
      <alignment horizontal="right" vertical="center"/>
      <protection/>
    </xf>
    <xf numFmtId="0" fontId="4" fillId="0" borderId="23" xfId="56" applyFont="1" applyFill="1" applyBorder="1">
      <alignment/>
      <protection/>
    </xf>
    <xf numFmtId="0" fontId="4" fillId="0" borderId="14" xfId="56" applyFont="1" applyFill="1" applyBorder="1" applyAlignment="1">
      <alignment horizontal="right" vertical="center" wrapText="1"/>
      <protection/>
    </xf>
    <xf numFmtId="0" fontId="3" fillId="0" borderId="14" xfId="56" applyFont="1" applyFill="1" applyBorder="1" applyAlignment="1">
      <alignment horizontal="right" vertical="center" wrapText="1"/>
      <protection/>
    </xf>
    <xf numFmtId="0" fontId="4" fillId="0" borderId="23" xfId="56" applyFont="1" applyFill="1" applyBorder="1" applyAlignment="1">
      <alignment wrapText="1"/>
      <protection/>
    </xf>
    <xf numFmtId="0" fontId="48" fillId="0" borderId="0" xfId="56" applyNumberFormat="1" applyFont="1" applyFill="1" applyAlignment="1">
      <alignment vertical="center"/>
      <protection/>
    </xf>
    <xf numFmtId="0" fontId="82" fillId="0" borderId="14" xfId="0" applyFont="1" applyFill="1" applyBorder="1" applyAlignment="1">
      <alignment horizontal="right" vertical="center" wrapText="1"/>
    </xf>
    <xf numFmtId="0" fontId="82" fillId="0" borderId="50" xfId="0" applyFont="1" applyFill="1" applyBorder="1" applyAlignment="1">
      <alignment horizontal="right" vertical="center" wrapText="1"/>
    </xf>
    <xf numFmtId="0" fontId="82" fillId="0" borderId="51" xfId="0" applyFont="1" applyFill="1" applyBorder="1" applyAlignment="1">
      <alignment horizontal="right" vertical="center" wrapText="1"/>
    </xf>
    <xf numFmtId="0" fontId="2" fillId="0" borderId="0" xfId="56" applyFont="1" applyFill="1">
      <alignment/>
      <protection/>
    </xf>
    <xf numFmtId="0" fontId="18" fillId="0" borderId="0" xfId="56" applyNumberFormat="1" applyFont="1" applyFill="1" applyAlignment="1">
      <alignment vertical="center"/>
      <protection/>
    </xf>
    <xf numFmtId="0" fontId="82" fillId="0" borderId="52" xfId="0" applyFont="1" applyFill="1" applyBorder="1" applyAlignment="1">
      <alignment horizontal="right" vertical="center" wrapText="1"/>
    </xf>
    <xf numFmtId="0" fontId="82" fillId="0" borderId="53" xfId="0" applyFont="1" applyFill="1" applyBorder="1" applyAlignment="1">
      <alignment horizontal="right" vertical="center" wrapText="1"/>
    </xf>
    <xf numFmtId="0" fontId="3" fillId="0" borderId="54" xfId="56" applyNumberFormat="1" applyFont="1" applyFill="1" applyBorder="1" applyAlignment="1">
      <alignment horizontal="center" wrapText="1"/>
      <protection/>
    </xf>
    <xf numFmtId="0" fontId="83" fillId="0" borderId="0" xfId="0" applyFont="1" applyFill="1" applyAlignment="1">
      <alignment horizontal="center"/>
    </xf>
    <xf numFmtId="0" fontId="3" fillId="0" borderId="54" xfId="56" applyNumberFormat="1" applyFont="1" applyFill="1" applyBorder="1" applyAlignment="1">
      <alignment horizontal="center" wrapText="1"/>
      <protection/>
    </xf>
    <xf numFmtId="0" fontId="50" fillId="0" borderId="0" xfId="56" applyNumberFormat="1" applyFont="1" applyFill="1" applyAlignment="1">
      <alignment vertical="center"/>
      <protection/>
    </xf>
    <xf numFmtId="0" fontId="80" fillId="0" borderId="45" xfId="55" applyFont="1" applyFill="1" applyBorder="1" applyAlignment="1" applyProtection="1">
      <alignment vertical="center" wrapText="1"/>
      <protection locked="0"/>
    </xf>
    <xf numFmtId="0" fontId="84" fillId="0" borderId="0" xfId="0" applyFont="1" applyAlignment="1">
      <alignment/>
    </xf>
    <xf numFmtId="0" fontId="85" fillId="0" borderId="14" xfId="56" applyFont="1" applyFill="1" applyBorder="1" applyAlignment="1">
      <alignment horizontal="right" vertical="center" wrapText="1"/>
      <protection/>
    </xf>
    <xf numFmtId="0" fontId="53" fillId="0" borderId="0" xfId="56" applyFont="1" applyFill="1">
      <alignment/>
      <protection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56" xfId="0" applyFont="1" applyFill="1" applyBorder="1" applyAlignment="1" applyProtection="1">
      <alignment horizontal="right" vertical="center" wrapText="1"/>
      <protection locked="0"/>
    </xf>
    <xf numFmtId="0" fontId="40" fillId="0" borderId="23" xfId="56" applyFont="1" applyFill="1" applyBorder="1">
      <alignment/>
      <protection/>
    </xf>
    <xf numFmtId="0" fontId="40" fillId="0" borderId="23" xfId="56" applyFont="1" applyFill="1" applyBorder="1" applyAlignment="1">
      <alignment wrapText="1"/>
      <protection/>
    </xf>
    <xf numFmtId="0" fontId="40" fillId="0" borderId="23" xfId="56" applyFont="1" applyFill="1" applyBorder="1" applyAlignment="1">
      <alignment vertical="center"/>
      <protection/>
    </xf>
    <xf numFmtId="0" fontId="74" fillId="0" borderId="52" xfId="0" applyFont="1" applyFill="1" applyBorder="1" applyAlignment="1">
      <alignment horizontal="right" vertical="center" wrapText="1"/>
    </xf>
    <xf numFmtId="0" fontId="40" fillId="0" borderId="14" xfId="56" applyFont="1" applyFill="1" applyBorder="1" applyAlignment="1">
      <alignment horizontal="right" vertical="center" wrapText="1"/>
      <protection/>
    </xf>
    <xf numFmtId="0" fontId="3" fillId="0" borderId="54" xfId="56" applyNumberFormat="1" applyFont="1" applyFill="1" applyBorder="1" applyAlignment="1">
      <alignment horizontal="center" wrapText="1"/>
      <protection/>
    </xf>
    <xf numFmtId="0" fontId="40" fillId="0" borderId="57" xfId="56" applyFont="1" applyFill="1" applyBorder="1" applyAlignment="1">
      <alignment horizontal="right" vertical="center" wrapText="1"/>
      <protection/>
    </xf>
    <xf numFmtId="0" fontId="74" fillId="0" borderId="14" xfId="0" applyFont="1" applyFill="1" applyBorder="1" applyAlignment="1" applyProtection="1">
      <alignment horizontal="right" vertical="center" wrapText="1"/>
      <protection locked="0"/>
    </xf>
    <xf numFmtId="0" fontId="74" fillId="0" borderId="50" xfId="0" applyFont="1" applyFill="1" applyBorder="1" applyAlignment="1" applyProtection="1">
      <alignment horizontal="right" vertical="center" wrapText="1"/>
      <protection locked="0"/>
    </xf>
    <xf numFmtId="0" fontId="74" fillId="0" borderId="58" xfId="0" applyFont="1" applyFill="1" applyBorder="1" applyAlignment="1" applyProtection="1">
      <alignment horizontal="right" vertical="center" wrapText="1"/>
      <protection locked="0"/>
    </xf>
    <xf numFmtId="0" fontId="74" fillId="0" borderId="59" xfId="0" applyFont="1" applyFill="1" applyBorder="1" applyAlignment="1" applyProtection="1">
      <alignment horizontal="right" vertical="center" wrapText="1"/>
      <protection locked="0"/>
    </xf>
    <xf numFmtId="0" fontId="82" fillId="0" borderId="60" xfId="0" applyFont="1" applyFill="1" applyBorder="1" applyAlignment="1">
      <alignment horizontal="right" vertical="center" wrapText="1"/>
    </xf>
    <xf numFmtId="0" fontId="86" fillId="0" borderId="14" xfId="0" applyFont="1" applyBorder="1" applyAlignment="1">
      <alignment horizontal="right" vertical="center" wrapText="1"/>
    </xf>
    <xf numFmtId="0" fontId="86" fillId="0" borderId="14" xfId="0" applyFont="1" applyBorder="1" applyAlignment="1">
      <alignment vertical="center" wrapText="1"/>
    </xf>
    <xf numFmtId="0" fontId="10" fillId="0" borderId="10" xfId="54" applyFont="1" applyFill="1" applyBorder="1" applyAlignment="1" applyProtection="1">
      <alignment horizontal="center" vertical="center"/>
      <protection/>
    </xf>
    <xf numFmtId="0" fontId="10" fillId="0" borderId="11" xfId="54" applyFont="1" applyFill="1" applyBorder="1" applyAlignment="1" applyProtection="1">
      <alignment horizontal="center" vertical="center"/>
      <protection/>
    </xf>
    <xf numFmtId="0" fontId="10" fillId="0" borderId="12" xfId="54" applyFont="1" applyFill="1" applyBorder="1" applyAlignment="1" applyProtection="1">
      <alignment horizontal="center" vertical="center"/>
      <protection/>
    </xf>
    <xf numFmtId="0" fontId="80" fillId="0" borderId="17" xfId="55" applyFont="1" applyFill="1" applyBorder="1" applyAlignment="1" applyProtection="1">
      <alignment horizontal="center" vertical="center" wrapText="1"/>
      <protection locked="0"/>
    </xf>
    <xf numFmtId="0" fontId="80" fillId="0" borderId="15" xfId="55" applyFont="1" applyFill="1" applyBorder="1" applyAlignment="1" applyProtection="1">
      <alignment horizontal="center" vertical="center" wrapText="1"/>
      <protection locked="0"/>
    </xf>
    <xf numFmtId="0" fontId="80" fillId="0" borderId="16" xfId="55" applyFont="1" applyFill="1" applyBorder="1" applyAlignment="1" applyProtection="1">
      <alignment horizontal="center" vertical="center" wrapText="1"/>
      <protection locked="0"/>
    </xf>
    <xf numFmtId="0" fontId="15" fillId="0" borderId="0" xfId="56" applyNumberFormat="1" applyFont="1" applyFill="1" applyBorder="1" applyAlignment="1">
      <alignment horizontal="center" wrapText="1"/>
      <protection/>
    </xf>
    <xf numFmtId="0" fontId="15" fillId="0" borderId="25" xfId="56" applyNumberFormat="1" applyFont="1" applyFill="1" applyBorder="1" applyAlignment="1">
      <alignment horizontal="center" wrapText="1"/>
      <protection/>
    </xf>
    <xf numFmtId="0" fontId="80" fillId="0" borderId="17" xfId="55" applyFont="1" applyFill="1" applyBorder="1" applyAlignment="1">
      <alignment horizontal="center" vertical="center" wrapText="1"/>
      <protection/>
    </xf>
    <xf numFmtId="0" fontId="80" fillId="0" borderId="15" xfId="55" applyFont="1" applyFill="1" applyBorder="1" applyAlignment="1">
      <alignment horizontal="center" vertical="center" wrapText="1"/>
      <protection/>
    </xf>
    <xf numFmtId="0" fontId="80" fillId="0" borderId="16" xfId="55" applyFont="1" applyFill="1" applyBorder="1" applyAlignment="1">
      <alignment horizontal="center" vertical="center" wrapText="1"/>
      <protection/>
    </xf>
    <xf numFmtId="0" fontId="8" fillId="0" borderId="17" xfId="55" applyFont="1" applyFill="1" applyBorder="1" applyAlignment="1" applyProtection="1">
      <alignment horizontal="center" vertical="center"/>
      <protection locked="0"/>
    </xf>
    <xf numFmtId="0" fontId="8" fillId="0" borderId="15" xfId="55" applyFont="1" applyFill="1" applyBorder="1" applyAlignment="1" applyProtection="1">
      <alignment horizontal="center" vertical="center"/>
      <protection locked="0"/>
    </xf>
    <xf numFmtId="0" fontId="8" fillId="0" borderId="16" xfId="55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Alignment="1">
      <alignment horizontal="center"/>
    </xf>
    <xf numFmtId="0" fontId="8" fillId="0" borderId="17" xfId="55" applyFont="1" applyFill="1" applyBorder="1" applyAlignment="1">
      <alignment horizontal="center" vertical="center"/>
      <protection/>
    </xf>
    <xf numFmtId="0" fontId="8" fillId="0" borderId="15" xfId="55" applyFont="1" applyFill="1" applyBorder="1" applyAlignment="1">
      <alignment horizontal="center" vertical="center"/>
      <protection/>
    </xf>
    <xf numFmtId="0" fontId="8" fillId="0" borderId="16" xfId="55" applyFont="1" applyFill="1" applyBorder="1" applyAlignment="1">
      <alignment horizontal="center" vertical="center"/>
      <protection/>
    </xf>
    <xf numFmtId="0" fontId="76" fillId="0" borderId="61" xfId="55" applyFont="1" applyFill="1" applyBorder="1" applyAlignment="1">
      <alignment horizontal="center" vertical="center" wrapText="1"/>
      <protection/>
    </xf>
    <xf numFmtId="0" fontId="76" fillId="0" borderId="15" xfId="55" applyFont="1" applyFill="1" applyBorder="1" applyAlignment="1">
      <alignment horizontal="center" vertical="center" wrapText="1"/>
      <protection/>
    </xf>
    <xf numFmtId="0" fontId="76" fillId="0" borderId="16" xfId="55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center"/>
    </xf>
    <xf numFmtId="0" fontId="88" fillId="0" borderId="17" xfId="55" applyFont="1" applyFill="1" applyBorder="1" applyAlignment="1">
      <alignment horizontal="center" vertical="center" wrapText="1"/>
      <protection/>
    </xf>
    <xf numFmtId="0" fontId="88" fillId="0" borderId="15" xfId="55" applyFont="1" applyFill="1" applyBorder="1" applyAlignment="1">
      <alignment horizontal="center" vertical="center" wrapText="1"/>
      <protection/>
    </xf>
    <xf numFmtId="0" fontId="88" fillId="0" borderId="16" xfId="55" applyFont="1" applyFill="1" applyBorder="1" applyAlignment="1">
      <alignment horizontal="center" vertical="center" wrapText="1"/>
      <protection/>
    </xf>
    <xf numFmtId="0" fontId="17" fillId="0" borderId="0" xfId="56" applyFont="1" applyFill="1" applyAlignment="1">
      <alignment horizontal="center"/>
      <protection/>
    </xf>
    <xf numFmtId="0" fontId="76" fillId="0" borderId="17" xfId="55" applyFont="1" applyFill="1" applyBorder="1" applyAlignment="1" applyProtection="1">
      <alignment horizontal="center" vertical="center" wrapText="1"/>
      <protection locked="0"/>
    </xf>
    <xf numFmtId="0" fontId="76" fillId="0" borderId="15" xfId="55" applyFont="1" applyFill="1" applyBorder="1" applyAlignment="1" applyProtection="1">
      <alignment horizontal="center" vertical="center" wrapText="1"/>
      <protection locked="0"/>
    </xf>
    <xf numFmtId="0" fontId="76" fillId="0" borderId="16" xfId="55" applyFont="1" applyFill="1" applyBorder="1" applyAlignment="1" applyProtection="1">
      <alignment horizontal="center" vertical="center" wrapText="1"/>
      <protection locked="0"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15" fillId="0" borderId="54" xfId="56" applyNumberFormat="1" applyFont="1" applyFill="1" applyBorder="1" applyAlignment="1">
      <alignment horizontal="center" wrapText="1"/>
      <protection/>
    </xf>
    <xf numFmtId="0" fontId="15" fillId="0" borderId="62" xfId="56" applyNumberFormat="1" applyFont="1" applyFill="1" applyBorder="1" applyAlignment="1">
      <alignment horizontal="center" wrapText="1"/>
      <protection/>
    </xf>
    <xf numFmtId="0" fontId="50" fillId="0" borderId="61" xfId="55" applyFont="1" applyFill="1" applyBorder="1" applyAlignment="1">
      <alignment horizontal="center" vertical="center" wrapText="1"/>
      <protection/>
    </xf>
    <xf numFmtId="0" fontId="50" fillId="0" borderId="15" xfId="55" applyFont="1" applyFill="1" applyBorder="1" applyAlignment="1">
      <alignment horizontal="center" vertical="center" wrapText="1"/>
      <protection/>
    </xf>
    <xf numFmtId="0" fontId="50" fillId="0" borderId="16" xfId="55" applyFont="1" applyFill="1" applyBorder="1" applyAlignment="1">
      <alignment horizontal="center" vertical="center" wrapText="1"/>
      <protection/>
    </xf>
    <xf numFmtId="0" fontId="15" fillId="0" borderId="20" xfId="56" applyNumberFormat="1" applyFont="1" applyFill="1" applyBorder="1" applyAlignment="1">
      <alignment horizontal="center" wrapText="1"/>
      <protection/>
    </xf>
    <xf numFmtId="0" fontId="2" fillId="0" borderId="61" xfId="55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44" fillId="0" borderId="61" xfId="55" applyFont="1" applyFill="1" applyBorder="1" applyAlignment="1">
      <alignment horizontal="center" vertical="center" wrapText="1"/>
      <protection/>
    </xf>
    <xf numFmtId="0" fontId="44" fillId="0" borderId="15" xfId="55" applyFont="1" applyFill="1" applyBorder="1" applyAlignment="1">
      <alignment horizontal="center" vertical="center" wrapText="1"/>
      <protection/>
    </xf>
    <xf numFmtId="0" fontId="44" fillId="0" borderId="16" xfId="55" applyFont="1" applyFill="1" applyBorder="1" applyAlignment="1">
      <alignment horizontal="center" vertical="center" wrapText="1"/>
      <protection/>
    </xf>
    <xf numFmtId="0" fontId="88" fillId="0" borderId="61" xfId="55" applyFont="1" applyFill="1" applyBorder="1" applyAlignment="1">
      <alignment horizontal="center" vertical="center" wrapText="1"/>
      <protection/>
    </xf>
    <xf numFmtId="0" fontId="83" fillId="0" borderId="0" xfId="0" applyFont="1" applyFill="1" applyAlignment="1">
      <alignment horizontal="center"/>
    </xf>
    <xf numFmtId="0" fontId="3" fillId="0" borderId="54" xfId="56" applyNumberFormat="1" applyFont="1" applyFill="1" applyBorder="1" applyAlignment="1">
      <alignment horizontal="center" wrapText="1"/>
      <protection/>
    </xf>
    <xf numFmtId="0" fontId="3" fillId="0" borderId="0" xfId="56" applyNumberFormat="1" applyFont="1" applyFill="1" applyBorder="1" applyAlignment="1">
      <alignment horizontal="center" wrapText="1"/>
      <protection/>
    </xf>
    <xf numFmtId="0" fontId="3" fillId="0" borderId="20" xfId="56" applyNumberFormat="1" applyFont="1" applyFill="1" applyBorder="1" applyAlignment="1">
      <alignment horizontal="center" wrapText="1"/>
      <protection/>
    </xf>
    <xf numFmtId="0" fontId="6" fillId="0" borderId="0" xfId="0" applyNumberFormat="1" applyFont="1" applyFill="1" applyAlignment="1">
      <alignment horizontal="center" vertical="center"/>
    </xf>
    <xf numFmtId="11" fontId="83" fillId="0" borderId="0" xfId="0" applyNumberFormat="1" applyFont="1" applyFill="1" applyAlignment="1">
      <alignment horizontal="center"/>
    </xf>
    <xf numFmtId="0" fontId="89" fillId="0" borderId="61" xfId="55" applyFont="1" applyFill="1" applyBorder="1" applyAlignment="1">
      <alignment horizontal="center" vertical="center" wrapText="1"/>
      <protection/>
    </xf>
    <xf numFmtId="0" fontId="89" fillId="0" borderId="15" xfId="55" applyFont="1" applyFill="1" applyBorder="1" applyAlignment="1">
      <alignment horizontal="center" vertical="center" wrapText="1"/>
      <protection/>
    </xf>
    <xf numFmtId="0" fontId="89" fillId="0" borderId="16" xfId="55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80" fillId="0" borderId="61" xfId="55" applyFont="1" applyFill="1" applyBorder="1" applyAlignment="1">
      <alignment horizontal="center" vertical="center" wrapText="1"/>
      <protection/>
    </xf>
    <xf numFmtId="0" fontId="19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 2" xfId="54"/>
    <cellStyle name="Normál 4 2 2" xfId="55"/>
    <cellStyle name="Normál 7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162</xdr:row>
      <xdr:rowOff>0</xdr:rowOff>
    </xdr:from>
    <xdr:to>
      <xdr:col>12</xdr:col>
      <xdr:colOff>533400</xdr:colOff>
      <xdr:row>173</xdr:row>
      <xdr:rowOff>142875</xdr:rowOff>
    </xdr:to>
    <xdr:pic>
      <xdr:nvPicPr>
        <xdr:cNvPr id="1" name="Kép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27736800"/>
          <a:ext cx="16478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ke%20munkalap\1Hirad&#243;%20el&#337;k&#233;szit&#233;s\tabela%20sorsolas_2013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sdor-Sopr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radó alap"/>
      <sheetName val="netről_tab"/>
      <sheetName val="Diagram3"/>
      <sheetName val="tabella"/>
      <sheetName val="kepletek"/>
      <sheetName val="HIRADO alapv1"/>
      <sheetName val="Híradó alap 2"/>
      <sheetName val="NB_III_osszesito"/>
      <sheetName val="M_I_eredm"/>
      <sheetName val="NB_III_eredm"/>
      <sheetName val="NB_III_sors"/>
      <sheetName val="M_I_sors"/>
      <sheetName val="Munka1"/>
      <sheetName val="M_I_osszesito"/>
    </sheetNames>
    <sheetDataSet>
      <sheetData sheetId="12">
        <row r="20">
          <cell r="Q20" t="str">
            <v>Végeredmény: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FI"/>
      <sheetName val="FELNŐTT"/>
      <sheetName val="NET"/>
      <sheetName val="Játékos"/>
      <sheetName val="jelentés"/>
    </sheetNames>
    <sheetDataSet>
      <sheetData sheetId="3">
        <row r="16">
          <cell r="B16" t="str">
            <v>Elekthermax Pápa</v>
          </cell>
        </row>
        <row r="17">
          <cell r="B17" t="str">
            <v>Fodor Szilárd</v>
          </cell>
        </row>
        <row r="18">
          <cell r="B18" t="str">
            <v>Szűcs Balázs   95.06.08.</v>
          </cell>
        </row>
        <row r="19">
          <cell r="B19" t="str">
            <v>Kiss Sándor</v>
          </cell>
        </row>
        <row r="20">
          <cell r="B20" t="str">
            <v>Széles Zoltán</v>
          </cell>
        </row>
        <row r="21">
          <cell r="B21" t="str">
            <v>Molnár János</v>
          </cell>
        </row>
        <row r="22">
          <cell r="B22" t="str">
            <v>Szabados József</v>
          </cell>
        </row>
        <row r="23">
          <cell r="B23" t="str">
            <v>Szabó Károly</v>
          </cell>
        </row>
        <row r="24">
          <cell r="B24" t="str">
            <v>Szakács Ferenc</v>
          </cell>
        </row>
        <row r="25">
          <cell r="B25" t="str">
            <v>Németh Máté   99.10.24.</v>
          </cell>
        </row>
        <row r="26">
          <cell r="B26" t="str">
            <v>Szűcs Attila   94.01.25.</v>
          </cell>
        </row>
        <row r="28">
          <cell r="B28" t="str">
            <v>Arborétum Herény SE.</v>
          </cell>
        </row>
        <row r="29">
          <cell r="B29" t="str">
            <v>Bíró Ferenc</v>
          </cell>
        </row>
        <row r="30">
          <cell r="B30" t="str">
            <v>Czeglédy Dezső</v>
          </cell>
        </row>
        <row r="31">
          <cell r="B31" t="str">
            <v>Hegyi Gábor</v>
          </cell>
        </row>
        <row r="32">
          <cell r="B32" t="str">
            <v>Kiricsi Krisztián</v>
          </cell>
        </row>
        <row r="33">
          <cell r="B33" t="str">
            <v>Kiricsi Sándor</v>
          </cell>
        </row>
        <row r="34">
          <cell r="B34" t="str">
            <v>Pásztor János</v>
          </cell>
        </row>
        <row r="35">
          <cell r="B35" t="str">
            <v>Rozs Szabolcs</v>
          </cell>
        </row>
        <row r="36">
          <cell r="B36" t="str">
            <v>Simon Károly</v>
          </cell>
        </row>
        <row r="37">
          <cell r="B37" t="str">
            <v>Nyul Mihály</v>
          </cell>
        </row>
        <row r="41">
          <cell r="B41" t="str">
            <v>Balogunyom TK.</v>
          </cell>
        </row>
        <row r="42">
          <cell r="B42" t="str">
            <v>Józsa Gábor</v>
          </cell>
        </row>
        <row r="43">
          <cell r="B43" t="str">
            <v>Gáspár Ervin</v>
          </cell>
        </row>
        <row r="44">
          <cell r="B44" t="str">
            <v>Kiss Tamás</v>
          </cell>
        </row>
        <row r="45">
          <cell r="B45" t="str">
            <v>Svajda Zoltán</v>
          </cell>
        </row>
        <row r="46">
          <cell r="B46" t="str">
            <v>Doma Attila</v>
          </cell>
        </row>
        <row r="47">
          <cell r="B47" t="str">
            <v>Mohos Kristóf</v>
          </cell>
        </row>
        <row r="48">
          <cell r="B48" t="str">
            <v>Dugmonics Mihály</v>
          </cell>
        </row>
        <row r="49">
          <cell r="B49" t="str">
            <v>Virág Bence</v>
          </cell>
        </row>
        <row r="50">
          <cell r="B50" t="str">
            <v>Kiss Attila</v>
          </cell>
        </row>
        <row r="51">
          <cell r="B51" t="str">
            <v>Kiss Zsolt</v>
          </cell>
        </row>
        <row r="52">
          <cell r="B52" t="str">
            <v>Kiss András</v>
          </cell>
        </row>
        <row r="53">
          <cell r="B53" t="str">
            <v>Horváth Márton   1997.09.06.</v>
          </cell>
        </row>
        <row r="54">
          <cell r="B54" t="str">
            <v>Horváth Flórián   2000.08.01.</v>
          </cell>
        </row>
        <row r="60">
          <cell r="B60" t="str">
            <v>Kőszegi SK.</v>
          </cell>
        </row>
        <row r="61">
          <cell r="B61" t="str">
            <v>Kozmor László</v>
          </cell>
        </row>
        <row r="62">
          <cell r="B62" t="str">
            <v>Bagi Imre</v>
          </cell>
        </row>
        <row r="63">
          <cell r="B63" t="str">
            <v>Polgár Károly</v>
          </cell>
        </row>
        <row r="64">
          <cell r="B64" t="str">
            <v>Biczó Miklós</v>
          </cell>
        </row>
        <row r="65">
          <cell r="B65" t="str">
            <v>Sárközi Lajos</v>
          </cell>
        </row>
        <row r="66">
          <cell r="B66" t="str">
            <v>Horváth Zoltán</v>
          </cell>
        </row>
        <row r="67">
          <cell r="B67" t="str">
            <v>Szegedi Jenő</v>
          </cell>
        </row>
        <row r="68">
          <cell r="B68" t="str">
            <v>Hafenscher Balázs</v>
          </cell>
        </row>
        <row r="69">
          <cell r="B69" t="str">
            <v>Guttmann Attila</v>
          </cell>
        </row>
        <row r="70">
          <cell r="B70" t="str">
            <v>Gugcsó Károly</v>
          </cell>
        </row>
        <row r="72">
          <cell r="B72" t="str">
            <v>Lauf-B TK.</v>
          </cell>
        </row>
        <row r="73">
          <cell r="B73" t="str">
            <v>Becze Ferenc</v>
          </cell>
        </row>
        <row r="74">
          <cell r="B74" t="str">
            <v>Baján János</v>
          </cell>
        </row>
        <row r="75">
          <cell r="B75" t="str">
            <v>Csarankó László</v>
          </cell>
        </row>
        <row r="76">
          <cell r="B76" t="str">
            <v>Farkas Imre</v>
          </cell>
        </row>
        <row r="77">
          <cell r="B77" t="str">
            <v>dr.Molnár József</v>
          </cell>
        </row>
        <row r="78">
          <cell r="B78" t="str">
            <v>Kemes Károly</v>
          </cell>
        </row>
        <row r="79">
          <cell r="B79" t="str">
            <v>Márton László</v>
          </cell>
        </row>
        <row r="80">
          <cell r="B80" t="str">
            <v>Szabó József</v>
          </cell>
        </row>
        <row r="81">
          <cell r="B81" t="str">
            <v>Sály Frigyes</v>
          </cell>
        </row>
        <row r="82">
          <cell r="B82" t="str">
            <v>Fischer Attila</v>
          </cell>
        </row>
        <row r="83">
          <cell r="B83" t="str">
            <v>Németh János</v>
          </cell>
        </row>
        <row r="84">
          <cell r="B84" t="str">
            <v>Tóth Zoltán</v>
          </cell>
        </row>
        <row r="88">
          <cell r="B88" t="str">
            <v>HEREND VTK.</v>
          </cell>
        </row>
        <row r="89">
          <cell r="B89" t="str">
            <v>Etlinger Márton</v>
          </cell>
        </row>
        <row r="90">
          <cell r="B90" t="str">
            <v>Fódi Gábor</v>
          </cell>
        </row>
        <row r="91">
          <cell r="B91" t="str">
            <v>Gaschler Emil</v>
          </cell>
        </row>
        <row r="92">
          <cell r="B92" t="str">
            <v>Gömbi József</v>
          </cell>
        </row>
        <row r="93">
          <cell r="B93" t="str">
            <v>Hegyi Dávid</v>
          </cell>
        </row>
        <row r="94">
          <cell r="B94" t="str">
            <v>Kis Dávid</v>
          </cell>
        </row>
        <row r="95">
          <cell r="B95" t="str">
            <v>Senek Gábor</v>
          </cell>
        </row>
        <row r="96">
          <cell r="B96" t="str">
            <v>Kis Ádám</v>
          </cell>
        </row>
        <row r="101">
          <cell r="B101" t="str">
            <v>Pécsi TSE.</v>
          </cell>
        </row>
        <row r="102">
          <cell r="B102" t="str">
            <v>Kovács György</v>
          </cell>
        </row>
        <row r="103">
          <cell r="B103" t="str">
            <v>Berta Sándor</v>
          </cell>
        </row>
        <row r="104">
          <cell r="B104" t="str">
            <v>Bodonyi Róbert</v>
          </cell>
        </row>
        <row r="105">
          <cell r="B105" t="str">
            <v>Borbás András</v>
          </cell>
        </row>
        <row r="106">
          <cell r="B106" t="str">
            <v>Bugyi Zsolt</v>
          </cell>
        </row>
        <row r="107">
          <cell r="B107" t="str">
            <v>Koncsecskó Jenő</v>
          </cell>
        </row>
        <row r="108">
          <cell r="B108" t="str">
            <v>Sáska Gyula</v>
          </cell>
        </row>
        <row r="109">
          <cell r="B109" t="str">
            <v>Müller Benjamin</v>
          </cell>
        </row>
        <row r="115">
          <cell r="B115" t="str">
            <v>Soproni Sörgurítók</v>
          </cell>
        </row>
        <row r="116">
          <cell r="B116" t="str">
            <v>Ambrus Gergő</v>
          </cell>
        </row>
        <row r="117">
          <cell r="B117" t="str">
            <v>Straszner Krisztián</v>
          </cell>
        </row>
        <row r="118">
          <cell r="B118" t="str">
            <v>Biacsi Lajos</v>
          </cell>
        </row>
        <row r="119">
          <cell r="B119" t="str">
            <v>Eső István</v>
          </cell>
        </row>
        <row r="120">
          <cell r="B120" t="str">
            <v>Straszner Norbert</v>
          </cell>
        </row>
        <row r="121">
          <cell r="B121" t="str">
            <v>Láng Ferenc Zsolt</v>
          </cell>
        </row>
        <row r="122">
          <cell r="B122" t="str">
            <v>Kurucz Nagy Zsolt</v>
          </cell>
        </row>
        <row r="123">
          <cell r="B123" t="str">
            <v>Péter Dávid</v>
          </cell>
        </row>
        <row r="124">
          <cell r="B124" t="str">
            <v>Vincze Péter</v>
          </cell>
        </row>
        <row r="125">
          <cell r="B125" t="str">
            <v>Kámán Gábor</v>
          </cell>
        </row>
        <row r="126">
          <cell r="B126" t="str">
            <v>Weinacht János</v>
          </cell>
        </row>
        <row r="127">
          <cell r="B127" t="str">
            <v>Weinacht Csaba</v>
          </cell>
        </row>
        <row r="128">
          <cell r="B128" t="str">
            <v>Pukler László</v>
          </cell>
        </row>
        <row r="130">
          <cell r="B130" t="str">
            <v>Zalaszentgrót SE.</v>
          </cell>
        </row>
        <row r="131">
          <cell r="B131" t="str">
            <v>Korcsmáros Bence</v>
          </cell>
        </row>
        <row r="132">
          <cell r="B132" t="str">
            <v>Kovács Sándor</v>
          </cell>
        </row>
        <row r="133">
          <cell r="B133" t="str">
            <v>Nagy Attila</v>
          </cell>
        </row>
        <row r="134">
          <cell r="B134" t="str">
            <v>Mazzag Zoltán</v>
          </cell>
        </row>
        <row r="135">
          <cell r="B135" t="str">
            <v>Pál Zsolt</v>
          </cell>
        </row>
        <row r="136">
          <cell r="B136" t="str">
            <v>Gróf László</v>
          </cell>
        </row>
        <row r="137">
          <cell r="B137" t="str">
            <v>Bohár Norbert</v>
          </cell>
        </row>
        <row r="138">
          <cell r="B138" t="str">
            <v>Láncz János</v>
          </cell>
        </row>
        <row r="139">
          <cell r="B139" t="str">
            <v>Korcsmáros György</v>
          </cell>
        </row>
        <row r="140">
          <cell r="B140" t="str">
            <v>Pados Balázs</v>
          </cell>
        </row>
        <row r="144">
          <cell r="B144" t="str">
            <v>Ajka Kristály SE.</v>
          </cell>
        </row>
        <row r="145">
          <cell r="B145" t="str">
            <v>Nagy Lajos</v>
          </cell>
        </row>
        <row r="146">
          <cell r="B146" t="str">
            <v>Városi László</v>
          </cell>
        </row>
        <row r="147">
          <cell r="B147" t="str">
            <v>Tóth László</v>
          </cell>
        </row>
        <row r="148">
          <cell r="B148" t="str">
            <v>dr.Tóth Zoltán</v>
          </cell>
        </row>
        <row r="149">
          <cell r="B149" t="str">
            <v>Rózsavölgyi Norbert</v>
          </cell>
        </row>
        <row r="150">
          <cell r="B150" t="str">
            <v>Lipp Vencel</v>
          </cell>
        </row>
        <row r="151">
          <cell r="B151" t="str">
            <v>Kovács Gábor</v>
          </cell>
        </row>
        <row r="152">
          <cell r="B152" t="str">
            <v>Tóth Martin</v>
          </cell>
        </row>
        <row r="153">
          <cell r="B153" t="str">
            <v>Szigeti Szabolcs</v>
          </cell>
        </row>
        <row r="154">
          <cell r="B154" t="str">
            <v>Nagy Máté</v>
          </cell>
        </row>
        <row r="155">
          <cell r="B155" t="str">
            <v>Nemes Milán</v>
          </cell>
        </row>
        <row r="159">
          <cell r="B159" t="str">
            <v>Thermalpark-Szentgotthárdi VSE.</v>
          </cell>
        </row>
        <row r="160">
          <cell r="B160" t="str">
            <v>Cseh Bence</v>
          </cell>
        </row>
        <row r="161">
          <cell r="B161" t="str">
            <v>Cserpnyák Árpád</v>
          </cell>
        </row>
        <row r="162">
          <cell r="B162" t="str">
            <v>Dancsecs József</v>
          </cell>
        </row>
        <row r="163">
          <cell r="B163" t="str">
            <v>Düh András</v>
          </cell>
        </row>
        <row r="164">
          <cell r="B164" t="str">
            <v>Horváth Viktor</v>
          </cell>
        </row>
        <row r="165">
          <cell r="B165" t="str">
            <v>László György</v>
          </cell>
        </row>
        <row r="166">
          <cell r="B166" t="str">
            <v>Tróbert József</v>
          </cell>
        </row>
        <row r="167">
          <cell r="B167" t="str">
            <v>Koltai László</v>
          </cell>
        </row>
        <row r="168">
          <cell r="B168" t="str">
            <v>Zámodics Norbert</v>
          </cell>
        </row>
        <row r="191">
          <cell r="B191" t="str">
            <v>Elekthermax Pápa</v>
          </cell>
        </row>
        <row r="193">
          <cell r="B193" t="str">
            <v>Szűcs Attila</v>
          </cell>
        </row>
        <row r="194">
          <cell r="B194" t="str">
            <v>Szűcs Balázs</v>
          </cell>
        </row>
        <row r="195">
          <cell r="B195" t="str">
            <v>Németh Máté</v>
          </cell>
        </row>
        <row r="197">
          <cell r="B197" t="str">
            <v>Arborétum Herény</v>
          </cell>
        </row>
        <row r="198">
          <cell r="B198" t="str">
            <v>Boros Bálint</v>
          </cell>
        </row>
        <row r="199">
          <cell r="B199" t="str">
            <v>Balogh Milán</v>
          </cell>
        </row>
        <row r="200">
          <cell r="B200" t="str">
            <v>Szíjártó Bálint</v>
          </cell>
        </row>
        <row r="202">
          <cell r="B202" t="str">
            <v>BALOGUNYOM</v>
          </cell>
        </row>
        <row r="203">
          <cell r="B203" t="str">
            <v>Mohos Kristóf</v>
          </cell>
        </row>
        <row r="204">
          <cell r="B204" t="str">
            <v>Dugmonics Mihály</v>
          </cell>
        </row>
        <row r="205">
          <cell r="B205" t="str">
            <v>Virág Bence</v>
          </cell>
        </row>
        <row r="206">
          <cell r="B206" t="str">
            <v>Kiss Attila</v>
          </cell>
        </row>
        <row r="207">
          <cell r="B207" t="str">
            <v>Horváth Flórián</v>
          </cell>
        </row>
        <row r="208">
          <cell r="B208" t="str">
            <v>Horváth Márton</v>
          </cell>
        </row>
        <row r="209">
          <cell r="B209" t="str">
            <v>KŐSZEG</v>
          </cell>
        </row>
        <row r="210">
          <cell r="B210" t="str">
            <v>Abért Erik</v>
          </cell>
        </row>
        <row r="211">
          <cell r="B211" t="str">
            <v>Bagi Milán</v>
          </cell>
        </row>
        <row r="212">
          <cell r="B212" t="str">
            <v>Szegedi Szilveszter</v>
          </cell>
        </row>
        <row r="213">
          <cell r="B213" t="str">
            <v>Kovács Martin Tamás</v>
          </cell>
        </row>
        <row r="214">
          <cell r="B214" t="str">
            <v>Málovits Martin</v>
          </cell>
        </row>
        <row r="215">
          <cell r="B215" t="str">
            <v>Lauf-B TK.</v>
          </cell>
        </row>
        <row r="216">
          <cell r="B216" t="str">
            <v>Gombos Dániel</v>
          </cell>
        </row>
        <row r="217">
          <cell r="B217" t="str">
            <v>Gombos Gergely</v>
          </cell>
        </row>
        <row r="218">
          <cell r="B218" t="str">
            <v>Sály Dávid   97.08.13.</v>
          </cell>
        </row>
        <row r="219">
          <cell r="B219" t="str">
            <v>Gombos Gergely  2000.10.05.</v>
          </cell>
        </row>
        <row r="221">
          <cell r="B221" t="str">
            <v>HEREND VTK.</v>
          </cell>
        </row>
        <row r="222">
          <cell r="B222" t="str">
            <v>Székely Kristóf</v>
          </cell>
        </row>
        <row r="223">
          <cell r="B223" t="str">
            <v>Kerner Larion</v>
          </cell>
        </row>
        <row r="224">
          <cell r="B224" t="str">
            <v>Panyi Tamás</v>
          </cell>
        </row>
        <row r="225">
          <cell r="B225" t="str">
            <v>Ender Martin</v>
          </cell>
        </row>
        <row r="227">
          <cell r="B227" t="str">
            <v>PÉCS</v>
          </cell>
        </row>
        <row r="228">
          <cell r="B228" t="str">
            <v>Müller Benjamin</v>
          </cell>
        </row>
        <row r="229">
          <cell r="B229" t="str">
            <v>Kalmár Attila</v>
          </cell>
        </row>
        <row r="232">
          <cell r="B232" t="str">
            <v>Soproni Sörgurítók</v>
          </cell>
        </row>
        <row r="233">
          <cell r="B233" t="str">
            <v>Pukler László</v>
          </cell>
        </row>
        <row r="234">
          <cell r="B234" t="str">
            <v>Straszner Krisztián </v>
          </cell>
        </row>
        <row r="235">
          <cell r="B235" t="str">
            <v>Straszner Norbert</v>
          </cell>
        </row>
        <row r="236">
          <cell r="B236" t="str">
            <v>Varga Imre</v>
          </cell>
        </row>
        <row r="237">
          <cell r="B237" t="str">
            <v>Láng F. Zsolt</v>
          </cell>
        </row>
        <row r="238">
          <cell r="B238" t="str">
            <v>Kocsis Gyula</v>
          </cell>
        </row>
        <row r="239">
          <cell r="B239" t="str">
            <v>Zalaszentgrót</v>
          </cell>
        </row>
        <row r="240">
          <cell r="B240" t="str">
            <v>Nagy Ádám</v>
          </cell>
        </row>
        <row r="241">
          <cell r="B241" t="str">
            <v>Orbán Szilárd</v>
          </cell>
        </row>
        <row r="242">
          <cell r="B242" t="str">
            <v>Hardi Márk</v>
          </cell>
        </row>
        <row r="243">
          <cell r="B243" t="str">
            <v>Gorza Bence</v>
          </cell>
        </row>
        <row r="245">
          <cell r="B245" t="str">
            <v>AJKA</v>
          </cell>
        </row>
        <row r="246">
          <cell r="B246" t="str">
            <v>Tóth Martin</v>
          </cell>
        </row>
        <row r="247">
          <cell r="B247" t="str">
            <v>Szigeti Szabolcs</v>
          </cell>
        </row>
        <row r="248">
          <cell r="B248" t="str">
            <v>Nagy Máté</v>
          </cell>
        </row>
        <row r="249">
          <cell r="B249" t="str">
            <v>Nemes Milán</v>
          </cell>
        </row>
        <row r="251">
          <cell r="B251" t="str">
            <v>Thermalpark-Szentgotthárdi VSE.</v>
          </cell>
        </row>
        <row r="252">
          <cell r="B252" t="str">
            <v>Schvarcz Levente</v>
          </cell>
        </row>
        <row r="253">
          <cell r="B253" t="str">
            <v>Cserpnyák Martin</v>
          </cell>
        </row>
        <row r="254">
          <cell r="B254" t="str">
            <v>Cseh Máté</v>
          </cell>
        </row>
        <row r="255">
          <cell r="B255" t="str">
            <v>László Ábel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7"/>
  <sheetViews>
    <sheetView showGridLines="0" view="pageBreakPreview" zoomScale="90" zoomScaleNormal="75" zoomScaleSheetLayoutView="90" workbookViewId="0" topLeftCell="A36">
      <selection activeCell="AI62" sqref="AI62"/>
    </sheetView>
  </sheetViews>
  <sheetFormatPr defaultColWidth="9.140625" defaultRowHeight="15"/>
  <cols>
    <col min="1" max="1" width="3.7109375" style="52" bestFit="1" customWidth="1"/>
    <col min="2" max="2" width="29.7109375" style="53" customWidth="1"/>
    <col min="3" max="5" width="3.28125" style="52" customWidth="1"/>
    <col min="6" max="6" width="5.00390625" style="52" customWidth="1"/>
    <col min="7" max="7" width="4.7109375" style="52" hidden="1" customWidth="1"/>
    <col min="8" max="8" width="6.140625" style="52" customWidth="1"/>
    <col min="9" max="9" width="3.8515625" style="52" bestFit="1" customWidth="1"/>
    <col min="10" max="11" width="6.140625" style="52" customWidth="1"/>
    <col min="12" max="12" width="1.57421875" style="52" bestFit="1" customWidth="1"/>
    <col min="13" max="13" width="7.28125" style="52" customWidth="1"/>
    <col min="14" max="14" width="4.140625" style="54" bestFit="1" customWidth="1"/>
    <col min="15" max="15" width="5.00390625" style="52" customWidth="1"/>
    <col min="16" max="16" width="1.57421875" style="45" customWidth="1"/>
    <col min="17" max="17" width="3.8515625" style="52" bestFit="1" customWidth="1"/>
    <col min="18" max="18" width="33.28125" style="53" customWidth="1"/>
    <col min="19" max="19" width="3.8515625" style="52" customWidth="1"/>
    <col min="20" max="21" width="3.28125" style="52" customWidth="1"/>
    <col min="22" max="22" width="5.140625" style="52" customWidth="1"/>
    <col min="23" max="23" width="4.421875" style="52" hidden="1" customWidth="1"/>
    <col min="24" max="24" width="6.140625" style="52" customWidth="1"/>
    <col min="25" max="25" width="1.57421875" style="52" bestFit="1" customWidth="1"/>
    <col min="26" max="26" width="6.140625" style="52" customWidth="1"/>
    <col min="27" max="27" width="6.8515625" style="52" customWidth="1"/>
    <col min="28" max="28" width="1.57421875" style="52" bestFit="1" customWidth="1"/>
    <col min="29" max="29" width="6.57421875" style="45" customWidth="1"/>
    <col min="30" max="30" width="4.00390625" style="54" customWidth="1"/>
    <col min="31" max="31" width="5.00390625" style="52" customWidth="1"/>
    <col min="32" max="32" width="3.140625" style="74" customWidth="1"/>
    <col min="33" max="34" width="9.140625" style="45" hidden="1" customWidth="1"/>
    <col min="35" max="16384" width="9.140625" style="45" customWidth="1"/>
  </cols>
  <sheetData>
    <row r="1" spans="1:32" ht="13.5" customHeight="1" thickBot="1">
      <c r="A1" s="66" t="s">
        <v>12</v>
      </c>
      <c r="B1" s="67"/>
      <c r="C1" s="67"/>
      <c r="D1" s="67"/>
      <c r="E1" s="67"/>
      <c r="F1" s="67">
        <f>MAX(C3:C12)</f>
        <v>20</v>
      </c>
      <c r="G1" s="67"/>
      <c r="H1" s="67"/>
      <c r="I1" s="67"/>
      <c r="J1" s="67"/>
      <c r="K1" s="67" t="s">
        <v>27</v>
      </c>
      <c r="L1" s="67"/>
      <c r="M1" s="67"/>
      <c r="N1" s="68"/>
      <c r="O1" s="69"/>
      <c r="P1" s="46"/>
      <c r="Q1" s="66" t="s">
        <v>22</v>
      </c>
      <c r="R1" s="67"/>
      <c r="S1" s="67"/>
      <c r="T1" s="67"/>
      <c r="U1" s="67"/>
      <c r="V1" s="67">
        <f>MAX(S3:S12)</f>
        <v>20</v>
      </c>
      <c r="W1" s="67"/>
      <c r="X1" s="67"/>
      <c r="Y1" s="67"/>
      <c r="Z1" s="67"/>
      <c r="AA1" s="67" t="s">
        <v>27</v>
      </c>
      <c r="AB1" s="67"/>
      <c r="AC1" s="67"/>
      <c r="AD1" s="68"/>
      <c r="AE1" s="69"/>
      <c r="AF1" s="45"/>
    </row>
    <row r="2" spans="1:31" s="47" customFormat="1" ht="13.5" customHeight="1">
      <c r="A2" s="62" t="s">
        <v>13</v>
      </c>
      <c r="B2" s="63" t="s">
        <v>25</v>
      </c>
      <c r="C2" s="64" t="s">
        <v>14</v>
      </c>
      <c r="D2" s="64" t="s">
        <v>15</v>
      </c>
      <c r="E2" s="64" t="s">
        <v>16</v>
      </c>
      <c r="F2" s="64" t="s">
        <v>17</v>
      </c>
      <c r="G2" s="75"/>
      <c r="H2" s="341" t="s">
        <v>18</v>
      </c>
      <c r="I2" s="342"/>
      <c r="J2" s="343"/>
      <c r="K2" s="341" t="s">
        <v>19</v>
      </c>
      <c r="L2" s="342"/>
      <c r="M2" s="343"/>
      <c r="N2" s="64" t="s">
        <v>20</v>
      </c>
      <c r="O2" s="70" t="s">
        <v>21</v>
      </c>
      <c r="Q2" s="62" t="s">
        <v>13</v>
      </c>
      <c r="R2" s="63" t="s">
        <v>25</v>
      </c>
      <c r="S2" s="64" t="s">
        <v>14</v>
      </c>
      <c r="T2" s="64" t="s">
        <v>15</v>
      </c>
      <c r="U2" s="64" t="s">
        <v>16</v>
      </c>
      <c r="V2" s="64" t="s">
        <v>17</v>
      </c>
      <c r="W2" s="75"/>
      <c r="X2" s="341" t="s">
        <v>18</v>
      </c>
      <c r="Y2" s="342"/>
      <c r="Z2" s="343"/>
      <c r="AA2" s="341" t="s">
        <v>19</v>
      </c>
      <c r="AB2" s="342"/>
      <c r="AC2" s="343"/>
      <c r="AD2" s="64" t="s">
        <v>20</v>
      </c>
      <c r="AE2" s="70" t="s">
        <v>21</v>
      </c>
    </row>
    <row r="3" spans="1:32" ht="13.5" customHeight="1">
      <c r="A3" s="35">
        <v>1</v>
      </c>
      <c r="B3" s="102" t="s">
        <v>73</v>
      </c>
      <c r="C3" s="103">
        <v>20</v>
      </c>
      <c r="D3" s="104">
        <v>20</v>
      </c>
      <c r="E3" s="104">
        <v>0</v>
      </c>
      <c r="F3" s="104">
        <v>0</v>
      </c>
      <c r="G3" s="104"/>
      <c r="H3" s="105" t="s">
        <v>424</v>
      </c>
      <c r="I3" s="106" t="s">
        <v>26</v>
      </c>
      <c r="J3" s="107" t="s">
        <v>425</v>
      </c>
      <c r="K3" s="105">
        <v>133</v>
      </c>
      <c r="L3" s="106" t="s">
        <v>26</v>
      </c>
      <c r="M3" s="107">
        <v>27</v>
      </c>
      <c r="N3" s="108">
        <v>0</v>
      </c>
      <c r="O3" s="39">
        <v>40</v>
      </c>
      <c r="P3" s="49"/>
      <c r="Q3" s="35">
        <v>1</v>
      </c>
      <c r="R3" s="102" t="s">
        <v>74</v>
      </c>
      <c r="S3" s="103">
        <v>20</v>
      </c>
      <c r="T3" s="104">
        <v>17</v>
      </c>
      <c r="U3" s="104">
        <v>0</v>
      </c>
      <c r="V3" s="104">
        <v>3</v>
      </c>
      <c r="W3" s="104"/>
      <c r="X3" s="105">
        <v>112</v>
      </c>
      <c r="Y3" s="106" t="s">
        <v>26</v>
      </c>
      <c r="Z3" s="107">
        <v>48</v>
      </c>
      <c r="AA3" s="105">
        <v>67</v>
      </c>
      <c r="AB3" s="106" t="s">
        <v>26</v>
      </c>
      <c r="AC3" s="107">
        <v>13</v>
      </c>
      <c r="AD3" s="108">
        <v>0</v>
      </c>
      <c r="AE3" s="39">
        <v>34</v>
      </c>
      <c r="AF3" s="45"/>
    </row>
    <row r="4" spans="1:32" ht="13.5" customHeight="1">
      <c r="A4" s="35">
        <v>2</v>
      </c>
      <c r="B4" s="102" t="s">
        <v>74</v>
      </c>
      <c r="C4" s="103">
        <v>20</v>
      </c>
      <c r="D4" s="104">
        <v>17</v>
      </c>
      <c r="E4" s="104">
        <v>1</v>
      </c>
      <c r="F4" s="104">
        <v>2</v>
      </c>
      <c r="G4" s="104"/>
      <c r="H4" s="105" t="s">
        <v>426</v>
      </c>
      <c r="I4" s="106" t="s">
        <v>26</v>
      </c>
      <c r="J4" s="107" t="s">
        <v>427</v>
      </c>
      <c r="K4" s="105">
        <v>115</v>
      </c>
      <c r="L4" s="106" t="s">
        <v>26</v>
      </c>
      <c r="M4" s="107">
        <v>45</v>
      </c>
      <c r="N4" s="108">
        <v>0</v>
      </c>
      <c r="O4" s="39">
        <v>35</v>
      </c>
      <c r="P4" s="50"/>
      <c r="Q4" s="35">
        <v>2</v>
      </c>
      <c r="R4" s="102" t="s">
        <v>73</v>
      </c>
      <c r="S4" s="103">
        <v>20</v>
      </c>
      <c r="T4" s="104">
        <v>17</v>
      </c>
      <c r="U4" s="104">
        <v>0</v>
      </c>
      <c r="V4" s="104">
        <v>3</v>
      </c>
      <c r="W4" s="104"/>
      <c r="X4" s="105">
        <v>115</v>
      </c>
      <c r="Y4" s="106" t="s">
        <v>26</v>
      </c>
      <c r="Z4" s="107">
        <v>45</v>
      </c>
      <c r="AA4" s="105">
        <v>65</v>
      </c>
      <c r="AB4" s="106" t="s">
        <v>26</v>
      </c>
      <c r="AC4" s="107">
        <v>15</v>
      </c>
      <c r="AD4" s="108">
        <v>0</v>
      </c>
      <c r="AE4" s="39">
        <v>34</v>
      </c>
      <c r="AF4" s="45"/>
    </row>
    <row r="5" spans="1:32" ht="13.5" customHeight="1">
      <c r="A5" s="35">
        <v>3</v>
      </c>
      <c r="B5" s="102" t="s">
        <v>9</v>
      </c>
      <c r="C5" s="103">
        <v>20</v>
      </c>
      <c r="D5" s="104">
        <v>16</v>
      </c>
      <c r="E5" s="104">
        <v>0</v>
      </c>
      <c r="F5" s="104">
        <v>4</v>
      </c>
      <c r="G5" s="104"/>
      <c r="H5" s="105" t="s">
        <v>428</v>
      </c>
      <c r="I5" s="106" t="s">
        <v>26</v>
      </c>
      <c r="J5" s="107" t="s">
        <v>200</v>
      </c>
      <c r="K5" s="105">
        <v>112</v>
      </c>
      <c r="L5" s="106" t="s">
        <v>26</v>
      </c>
      <c r="M5" s="107">
        <v>48</v>
      </c>
      <c r="N5" s="108">
        <v>0</v>
      </c>
      <c r="O5" s="39">
        <v>32</v>
      </c>
      <c r="P5" s="50"/>
      <c r="Q5" s="35">
        <v>3</v>
      </c>
      <c r="R5" s="102" t="s">
        <v>76</v>
      </c>
      <c r="S5" s="103">
        <v>20</v>
      </c>
      <c r="T5" s="104">
        <v>16</v>
      </c>
      <c r="U5" s="104">
        <v>0</v>
      </c>
      <c r="V5" s="104">
        <v>4</v>
      </c>
      <c r="W5" s="104"/>
      <c r="X5" s="105">
        <v>110</v>
      </c>
      <c r="Y5" s="106" t="s">
        <v>26</v>
      </c>
      <c r="Z5" s="107">
        <v>50</v>
      </c>
      <c r="AA5" s="105">
        <v>62</v>
      </c>
      <c r="AB5" s="106" t="s">
        <v>26</v>
      </c>
      <c r="AC5" s="107">
        <v>18</v>
      </c>
      <c r="AD5" s="108">
        <v>0</v>
      </c>
      <c r="AE5" s="39">
        <v>32</v>
      </c>
      <c r="AF5" s="45"/>
    </row>
    <row r="6" spans="1:32" ht="13.5" customHeight="1">
      <c r="A6" s="35">
        <v>4</v>
      </c>
      <c r="B6" s="102" t="s">
        <v>77</v>
      </c>
      <c r="C6" s="103">
        <v>20</v>
      </c>
      <c r="D6" s="104">
        <v>12</v>
      </c>
      <c r="E6" s="104">
        <v>1</v>
      </c>
      <c r="F6" s="104">
        <v>7</v>
      </c>
      <c r="G6" s="104"/>
      <c r="H6" s="105">
        <v>258</v>
      </c>
      <c r="I6" s="106" t="s">
        <v>26</v>
      </c>
      <c r="J6" s="107">
        <v>222</v>
      </c>
      <c r="K6" s="105">
        <v>96</v>
      </c>
      <c r="L6" s="106" t="s">
        <v>26</v>
      </c>
      <c r="M6" s="107">
        <v>64</v>
      </c>
      <c r="N6" s="108">
        <v>0</v>
      </c>
      <c r="O6" s="39">
        <v>25</v>
      </c>
      <c r="P6" s="50"/>
      <c r="Q6" s="35">
        <v>4</v>
      </c>
      <c r="R6" s="102" t="s">
        <v>83</v>
      </c>
      <c r="S6" s="103">
        <v>20</v>
      </c>
      <c r="T6" s="104">
        <v>13</v>
      </c>
      <c r="U6" s="104">
        <v>0</v>
      </c>
      <c r="V6" s="104">
        <v>7</v>
      </c>
      <c r="W6" s="104"/>
      <c r="X6" s="105">
        <v>91.5</v>
      </c>
      <c r="Y6" s="106" t="s">
        <v>26</v>
      </c>
      <c r="Z6" s="107">
        <v>68.5</v>
      </c>
      <c r="AA6" s="105">
        <v>52.5</v>
      </c>
      <c r="AB6" s="106" t="s">
        <v>26</v>
      </c>
      <c r="AC6" s="107">
        <v>27.5</v>
      </c>
      <c r="AD6" s="108">
        <v>0</v>
      </c>
      <c r="AE6" s="39">
        <v>26</v>
      </c>
      <c r="AF6" s="45"/>
    </row>
    <row r="7" spans="1:32" ht="13.5" customHeight="1">
      <c r="A7" s="35">
        <v>5</v>
      </c>
      <c r="B7" s="102" t="s">
        <v>75</v>
      </c>
      <c r="C7" s="103">
        <v>20</v>
      </c>
      <c r="D7" s="104">
        <v>10</v>
      </c>
      <c r="E7" s="104">
        <v>1</v>
      </c>
      <c r="F7" s="104">
        <v>9</v>
      </c>
      <c r="G7" s="104"/>
      <c r="H7" s="105" t="s">
        <v>429</v>
      </c>
      <c r="I7" s="106" t="s">
        <v>26</v>
      </c>
      <c r="J7" s="107" t="s">
        <v>430</v>
      </c>
      <c r="K7" s="105">
        <v>83.5</v>
      </c>
      <c r="L7" s="106" t="s">
        <v>26</v>
      </c>
      <c r="M7" s="107">
        <v>76.5</v>
      </c>
      <c r="N7" s="108">
        <v>0</v>
      </c>
      <c r="O7" s="39">
        <v>21</v>
      </c>
      <c r="P7" s="51"/>
      <c r="Q7" s="35">
        <v>5</v>
      </c>
      <c r="R7" s="102" t="s">
        <v>75</v>
      </c>
      <c r="S7" s="103">
        <v>20</v>
      </c>
      <c r="T7" s="104">
        <v>12</v>
      </c>
      <c r="U7" s="104">
        <v>0</v>
      </c>
      <c r="V7" s="104">
        <v>8</v>
      </c>
      <c r="W7" s="104"/>
      <c r="X7" s="105">
        <v>93</v>
      </c>
      <c r="Y7" s="106" t="s">
        <v>26</v>
      </c>
      <c r="Z7" s="107">
        <v>67</v>
      </c>
      <c r="AA7" s="105">
        <v>47</v>
      </c>
      <c r="AB7" s="106" t="s">
        <v>26</v>
      </c>
      <c r="AC7" s="107">
        <v>33</v>
      </c>
      <c r="AD7" s="108">
        <v>0</v>
      </c>
      <c r="AE7" s="39">
        <v>24</v>
      </c>
      <c r="AF7" s="45"/>
    </row>
    <row r="8" spans="1:32" ht="13.5" customHeight="1">
      <c r="A8" s="35">
        <v>6</v>
      </c>
      <c r="B8" s="102" t="s">
        <v>76</v>
      </c>
      <c r="C8" s="103">
        <v>20</v>
      </c>
      <c r="D8" s="104">
        <v>8</v>
      </c>
      <c r="E8" s="104">
        <v>2</v>
      </c>
      <c r="F8" s="104">
        <v>10</v>
      </c>
      <c r="G8" s="104"/>
      <c r="H8" s="105" t="s">
        <v>431</v>
      </c>
      <c r="I8" s="106" t="s">
        <v>26</v>
      </c>
      <c r="J8" s="107" t="s">
        <v>432</v>
      </c>
      <c r="K8" s="105">
        <v>77</v>
      </c>
      <c r="L8" s="106" t="s">
        <v>26</v>
      </c>
      <c r="M8" s="107">
        <v>83</v>
      </c>
      <c r="N8" s="108">
        <v>0</v>
      </c>
      <c r="O8" s="39">
        <v>18</v>
      </c>
      <c r="P8" s="50"/>
      <c r="Q8" s="35">
        <v>6</v>
      </c>
      <c r="R8" s="102" t="s">
        <v>81</v>
      </c>
      <c r="S8" s="103">
        <v>20</v>
      </c>
      <c r="T8" s="104">
        <v>10</v>
      </c>
      <c r="U8" s="104">
        <v>0</v>
      </c>
      <c r="V8" s="104">
        <v>10</v>
      </c>
      <c r="W8" s="104"/>
      <c r="X8" s="105">
        <v>76</v>
      </c>
      <c r="Y8" s="106" t="s">
        <v>26</v>
      </c>
      <c r="Z8" s="107">
        <v>84</v>
      </c>
      <c r="AA8" s="105">
        <v>38.5</v>
      </c>
      <c r="AB8" s="106" t="s">
        <v>26</v>
      </c>
      <c r="AC8" s="107">
        <v>41.5</v>
      </c>
      <c r="AD8" s="108">
        <v>0</v>
      </c>
      <c r="AE8" s="39">
        <v>20</v>
      </c>
      <c r="AF8" s="45"/>
    </row>
    <row r="9" spans="1:32" ht="13.5" customHeight="1">
      <c r="A9" s="35">
        <v>7</v>
      </c>
      <c r="B9" s="102" t="s">
        <v>78</v>
      </c>
      <c r="C9" s="103">
        <v>20</v>
      </c>
      <c r="D9" s="104">
        <v>8</v>
      </c>
      <c r="E9" s="104">
        <v>0</v>
      </c>
      <c r="F9" s="104">
        <v>12</v>
      </c>
      <c r="G9" s="104"/>
      <c r="H9" s="105" t="s">
        <v>433</v>
      </c>
      <c r="I9" s="106" t="s">
        <v>26</v>
      </c>
      <c r="J9" s="107" t="s">
        <v>434</v>
      </c>
      <c r="K9" s="105">
        <v>71.5</v>
      </c>
      <c r="L9" s="106" t="s">
        <v>26</v>
      </c>
      <c r="M9" s="107">
        <v>88.5</v>
      </c>
      <c r="N9" s="108">
        <v>0</v>
      </c>
      <c r="O9" s="39">
        <v>16</v>
      </c>
      <c r="P9" s="50"/>
      <c r="Q9" s="35">
        <v>7</v>
      </c>
      <c r="R9" s="102" t="s">
        <v>9</v>
      </c>
      <c r="S9" s="103">
        <v>20</v>
      </c>
      <c r="T9" s="104">
        <v>9</v>
      </c>
      <c r="U9" s="104">
        <v>0</v>
      </c>
      <c r="V9" s="104">
        <v>11</v>
      </c>
      <c r="W9" s="104"/>
      <c r="X9" s="105">
        <v>84</v>
      </c>
      <c r="Y9" s="106" t="s">
        <v>26</v>
      </c>
      <c r="Z9" s="107">
        <v>76</v>
      </c>
      <c r="AA9" s="105">
        <v>37.5</v>
      </c>
      <c r="AB9" s="106" t="s">
        <v>26</v>
      </c>
      <c r="AC9" s="107">
        <v>42.5</v>
      </c>
      <c r="AD9" s="108">
        <v>0</v>
      </c>
      <c r="AE9" s="39">
        <v>18</v>
      </c>
      <c r="AF9" s="45"/>
    </row>
    <row r="10" spans="1:32" ht="13.5" customHeight="1">
      <c r="A10" s="35">
        <v>8</v>
      </c>
      <c r="B10" s="102" t="s">
        <v>81</v>
      </c>
      <c r="C10" s="103">
        <v>20</v>
      </c>
      <c r="D10" s="104">
        <v>7</v>
      </c>
      <c r="E10" s="104">
        <v>0</v>
      </c>
      <c r="F10" s="104">
        <v>13</v>
      </c>
      <c r="G10" s="104"/>
      <c r="H10" s="105">
        <v>219</v>
      </c>
      <c r="I10" s="106" t="s">
        <v>26</v>
      </c>
      <c r="J10" s="107">
        <v>261</v>
      </c>
      <c r="K10" s="105">
        <v>62.5</v>
      </c>
      <c r="L10" s="106" t="s">
        <v>26</v>
      </c>
      <c r="M10" s="107">
        <v>97.5</v>
      </c>
      <c r="N10" s="108">
        <v>0</v>
      </c>
      <c r="O10" s="39">
        <v>14</v>
      </c>
      <c r="P10" s="50"/>
      <c r="Q10" s="35">
        <v>8</v>
      </c>
      <c r="R10" s="102" t="s">
        <v>77</v>
      </c>
      <c r="S10" s="103">
        <v>20</v>
      </c>
      <c r="T10" s="104">
        <v>9</v>
      </c>
      <c r="U10" s="104">
        <v>0</v>
      </c>
      <c r="V10" s="104">
        <v>0</v>
      </c>
      <c r="W10" s="104"/>
      <c r="X10" s="105">
        <v>84</v>
      </c>
      <c r="Y10" s="106" t="s">
        <v>26</v>
      </c>
      <c r="Z10" s="107">
        <v>76</v>
      </c>
      <c r="AA10" s="105">
        <v>36.5</v>
      </c>
      <c r="AB10" s="106" t="s">
        <v>26</v>
      </c>
      <c r="AC10" s="107">
        <v>43.5</v>
      </c>
      <c r="AD10" s="108">
        <v>0</v>
      </c>
      <c r="AE10" s="39">
        <v>18</v>
      </c>
      <c r="AF10" s="45"/>
    </row>
    <row r="11" spans="1:32" ht="13.5" customHeight="1">
      <c r="A11" s="35">
        <v>9</v>
      </c>
      <c r="B11" s="102" t="s">
        <v>82</v>
      </c>
      <c r="C11" s="103">
        <v>20</v>
      </c>
      <c r="D11" s="104">
        <v>7</v>
      </c>
      <c r="E11" s="104">
        <v>0</v>
      </c>
      <c r="F11" s="104">
        <v>13</v>
      </c>
      <c r="G11" s="104"/>
      <c r="H11" s="105" t="s">
        <v>435</v>
      </c>
      <c r="I11" s="106" t="s">
        <v>26</v>
      </c>
      <c r="J11" s="107" t="s">
        <v>436</v>
      </c>
      <c r="K11" s="105">
        <v>57</v>
      </c>
      <c r="L11" s="106" t="s">
        <v>26</v>
      </c>
      <c r="M11" s="107">
        <v>103</v>
      </c>
      <c r="N11" s="108">
        <v>0</v>
      </c>
      <c r="O11" s="39">
        <v>14</v>
      </c>
      <c r="P11" s="50"/>
      <c r="Q11" s="35">
        <v>9</v>
      </c>
      <c r="R11" s="102" t="s">
        <v>79</v>
      </c>
      <c r="S11" s="103">
        <v>20</v>
      </c>
      <c r="T11" s="104">
        <v>8</v>
      </c>
      <c r="U11" s="104">
        <v>0</v>
      </c>
      <c r="V11" s="104">
        <v>12</v>
      </c>
      <c r="W11" s="104"/>
      <c r="X11" s="105">
        <v>79</v>
      </c>
      <c r="Y11" s="106" t="s">
        <v>26</v>
      </c>
      <c r="Z11" s="107">
        <v>81</v>
      </c>
      <c r="AA11" s="105">
        <v>34</v>
      </c>
      <c r="AB11" s="106" t="s">
        <v>26</v>
      </c>
      <c r="AC11" s="107">
        <v>46</v>
      </c>
      <c r="AD11" s="108">
        <v>0</v>
      </c>
      <c r="AE11" s="39">
        <v>16</v>
      </c>
      <c r="AF11" s="45"/>
    </row>
    <row r="12" spans="1:32" ht="13.5" customHeight="1" thickBot="1">
      <c r="A12" s="40">
        <v>10</v>
      </c>
      <c r="B12" s="102" t="s">
        <v>79</v>
      </c>
      <c r="C12" s="103">
        <v>20</v>
      </c>
      <c r="D12" s="104">
        <v>5</v>
      </c>
      <c r="E12" s="104">
        <v>3</v>
      </c>
      <c r="F12" s="104">
        <v>12</v>
      </c>
      <c r="G12" s="104"/>
      <c r="H12" s="105" t="s">
        <v>437</v>
      </c>
      <c r="I12" s="106" t="s">
        <v>26</v>
      </c>
      <c r="J12" s="107" t="s">
        <v>438</v>
      </c>
      <c r="K12" s="105">
        <v>62</v>
      </c>
      <c r="L12" s="106" t="s">
        <v>26</v>
      </c>
      <c r="M12" s="107">
        <v>98</v>
      </c>
      <c r="N12" s="108">
        <v>0</v>
      </c>
      <c r="O12" s="39">
        <v>13</v>
      </c>
      <c r="P12" s="50"/>
      <c r="Q12" s="40">
        <v>10</v>
      </c>
      <c r="R12" s="102" t="s">
        <v>78</v>
      </c>
      <c r="S12" s="103">
        <v>20</v>
      </c>
      <c r="T12" s="104">
        <v>6</v>
      </c>
      <c r="U12" s="104">
        <v>0</v>
      </c>
      <c r="V12" s="104">
        <v>14</v>
      </c>
      <c r="W12" s="104"/>
      <c r="X12" s="105">
        <v>47</v>
      </c>
      <c r="Y12" s="106" t="s">
        <v>26</v>
      </c>
      <c r="Z12" s="107">
        <v>113</v>
      </c>
      <c r="AA12" s="105">
        <v>20</v>
      </c>
      <c r="AB12" s="106" t="s">
        <v>26</v>
      </c>
      <c r="AC12" s="107">
        <v>60</v>
      </c>
      <c r="AD12" s="108">
        <v>0</v>
      </c>
      <c r="AE12" s="39">
        <v>12</v>
      </c>
      <c r="AF12" s="45"/>
    </row>
    <row r="13" spans="1:32" ht="13.5" customHeight="1">
      <c r="A13" s="35">
        <v>11</v>
      </c>
      <c r="B13" s="102" t="s">
        <v>80</v>
      </c>
      <c r="C13" s="103">
        <v>20</v>
      </c>
      <c r="D13" s="104">
        <v>3</v>
      </c>
      <c r="E13" s="104">
        <v>1</v>
      </c>
      <c r="F13" s="104">
        <v>16</v>
      </c>
      <c r="G13" s="104"/>
      <c r="H13" s="105">
        <v>187</v>
      </c>
      <c r="I13" s="106" t="s">
        <v>26</v>
      </c>
      <c r="J13" s="107">
        <v>293</v>
      </c>
      <c r="K13" s="105">
        <v>48.5</v>
      </c>
      <c r="L13" s="106" t="s">
        <v>26</v>
      </c>
      <c r="M13" s="107">
        <v>111.5</v>
      </c>
      <c r="N13" s="108">
        <v>0</v>
      </c>
      <c r="O13" s="39">
        <v>7</v>
      </c>
      <c r="P13"/>
      <c r="Q13" s="35">
        <v>11</v>
      </c>
      <c r="R13" s="102" t="s">
        <v>80</v>
      </c>
      <c r="S13" s="103">
        <v>20</v>
      </c>
      <c r="T13" s="104">
        <v>3</v>
      </c>
      <c r="U13" s="104">
        <v>0</v>
      </c>
      <c r="V13" s="104">
        <v>17</v>
      </c>
      <c r="W13" s="104"/>
      <c r="X13" s="105">
        <v>56.5</v>
      </c>
      <c r="Y13" s="106" t="s">
        <v>26</v>
      </c>
      <c r="Z13" s="107">
        <v>103.5</v>
      </c>
      <c r="AA13" s="105">
        <v>19</v>
      </c>
      <c r="AB13" s="106" t="s">
        <v>26</v>
      </c>
      <c r="AC13" s="107">
        <v>61</v>
      </c>
      <c r="AD13" s="108">
        <v>0</v>
      </c>
      <c r="AE13" s="39">
        <v>6</v>
      </c>
      <c r="AF13" s="45"/>
    </row>
    <row r="14" spans="1:32" ht="13.5" customHeight="1" thickBot="1">
      <c r="A14" s="40">
        <v>12</v>
      </c>
      <c r="B14" s="102" t="s">
        <v>83</v>
      </c>
      <c r="C14" s="103">
        <v>20</v>
      </c>
      <c r="D14" s="104">
        <v>2</v>
      </c>
      <c r="E14" s="104">
        <v>1</v>
      </c>
      <c r="F14" s="104">
        <v>17</v>
      </c>
      <c r="G14" s="111"/>
      <c r="H14" s="105">
        <v>170</v>
      </c>
      <c r="I14" s="106" t="s">
        <v>26</v>
      </c>
      <c r="J14" s="107">
        <v>310</v>
      </c>
      <c r="K14" s="105">
        <v>42</v>
      </c>
      <c r="L14" s="106" t="s">
        <v>26</v>
      </c>
      <c r="M14" s="107">
        <v>118</v>
      </c>
      <c r="N14" s="108">
        <v>0</v>
      </c>
      <c r="O14" s="39">
        <v>5</v>
      </c>
      <c r="P14"/>
      <c r="Q14" s="40">
        <v>12</v>
      </c>
      <c r="R14" s="109" t="s">
        <v>82</v>
      </c>
      <c r="S14" s="110">
        <v>20</v>
      </c>
      <c r="T14" s="104">
        <v>0</v>
      </c>
      <c r="U14" s="104">
        <v>0</v>
      </c>
      <c r="V14" s="104">
        <v>20</v>
      </c>
      <c r="W14" s="111"/>
      <c r="X14" s="112">
        <v>12</v>
      </c>
      <c r="Y14" s="113" t="s">
        <v>26</v>
      </c>
      <c r="Z14" s="114">
        <v>148</v>
      </c>
      <c r="AA14" s="112">
        <v>1</v>
      </c>
      <c r="AB14" s="113" t="s">
        <v>26</v>
      </c>
      <c r="AC14" s="114">
        <v>79</v>
      </c>
      <c r="AD14" s="115">
        <v>0</v>
      </c>
      <c r="AE14" s="44">
        <v>0</v>
      </c>
      <c r="AF14" s="45"/>
    </row>
    <row r="15" spans="1:32" ht="13.5" customHeight="1" thickBo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AF15" s="45"/>
    </row>
    <row r="16" spans="1:32" ht="13.5" customHeight="1" thickBot="1">
      <c r="A16" s="66" t="s">
        <v>28</v>
      </c>
      <c r="B16" s="67"/>
      <c r="C16" s="67"/>
      <c r="D16" s="67"/>
      <c r="E16" s="67"/>
      <c r="F16" s="67">
        <f>MAX(C18:C27)</f>
        <v>20</v>
      </c>
      <c r="G16" s="67"/>
      <c r="H16" s="67"/>
      <c r="I16" s="67"/>
      <c r="J16" s="67"/>
      <c r="K16" s="67" t="s">
        <v>27</v>
      </c>
      <c r="L16" s="67"/>
      <c r="M16" s="67"/>
      <c r="N16" s="68"/>
      <c r="O16" s="69"/>
      <c r="P16" s="46"/>
      <c r="Q16" s="66" t="s">
        <v>29</v>
      </c>
      <c r="R16" s="67"/>
      <c r="S16" s="67"/>
      <c r="T16" s="67"/>
      <c r="U16" s="67"/>
      <c r="V16" s="67">
        <f>MAX(S18:S27)</f>
        <v>20</v>
      </c>
      <c r="W16" s="67"/>
      <c r="X16" s="67"/>
      <c r="Y16" s="67"/>
      <c r="Z16" s="67"/>
      <c r="AA16" s="67" t="s">
        <v>27</v>
      </c>
      <c r="AB16" s="67"/>
      <c r="AC16" s="67"/>
      <c r="AD16" s="68"/>
      <c r="AE16" s="69"/>
      <c r="AF16" s="45"/>
    </row>
    <row r="17" spans="1:31" s="47" customFormat="1" ht="13.5" customHeight="1">
      <c r="A17" s="62" t="s">
        <v>13</v>
      </c>
      <c r="B17" s="63" t="s">
        <v>25</v>
      </c>
      <c r="C17" s="64" t="s">
        <v>14</v>
      </c>
      <c r="D17" s="64" t="s">
        <v>15</v>
      </c>
      <c r="E17" s="64" t="s">
        <v>16</v>
      </c>
      <c r="F17" s="64" t="s">
        <v>17</v>
      </c>
      <c r="G17" s="75"/>
      <c r="H17" s="341" t="s">
        <v>18</v>
      </c>
      <c r="I17" s="342"/>
      <c r="J17" s="343"/>
      <c r="K17" s="341" t="s">
        <v>19</v>
      </c>
      <c r="L17" s="342"/>
      <c r="M17" s="343"/>
      <c r="N17" s="64" t="s">
        <v>20</v>
      </c>
      <c r="O17" s="70" t="s">
        <v>21</v>
      </c>
      <c r="Q17" s="62" t="s">
        <v>13</v>
      </c>
      <c r="R17" s="63" t="s">
        <v>25</v>
      </c>
      <c r="S17" s="64" t="s">
        <v>14</v>
      </c>
      <c r="T17" s="64" t="s">
        <v>15</v>
      </c>
      <c r="U17" s="64" t="s">
        <v>16</v>
      </c>
      <c r="V17" s="64" t="s">
        <v>17</v>
      </c>
      <c r="W17" s="75"/>
      <c r="X17" s="341" t="s">
        <v>18</v>
      </c>
      <c r="Y17" s="342"/>
      <c r="Z17" s="343"/>
      <c r="AA17" s="341" t="s">
        <v>19</v>
      </c>
      <c r="AB17" s="342"/>
      <c r="AC17" s="343"/>
      <c r="AD17" s="64" t="s">
        <v>20</v>
      </c>
      <c r="AE17" s="70" t="s">
        <v>21</v>
      </c>
    </row>
    <row r="18" spans="1:32" ht="13.5" customHeight="1">
      <c r="A18" s="35">
        <v>1</v>
      </c>
      <c r="B18" s="102" t="s">
        <v>84</v>
      </c>
      <c r="C18" s="103">
        <v>20</v>
      </c>
      <c r="D18" s="104">
        <v>15</v>
      </c>
      <c r="E18" s="104">
        <v>1</v>
      </c>
      <c r="F18" s="104">
        <v>4</v>
      </c>
      <c r="G18" s="104"/>
      <c r="H18" s="105">
        <v>273.5</v>
      </c>
      <c r="I18" s="106" t="s">
        <v>26</v>
      </c>
      <c r="J18" s="107">
        <v>206.5</v>
      </c>
      <c r="K18" s="105">
        <v>101.5</v>
      </c>
      <c r="L18" s="106" t="s">
        <v>26</v>
      </c>
      <c r="M18" s="107">
        <v>58.5</v>
      </c>
      <c r="N18" s="108">
        <v>0</v>
      </c>
      <c r="O18" s="39">
        <v>31</v>
      </c>
      <c r="P18" s="49"/>
      <c r="Q18" s="35">
        <v>1</v>
      </c>
      <c r="R18" s="102" t="s">
        <v>91</v>
      </c>
      <c r="S18" s="103">
        <v>20</v>
      </c>
      <c r="T18" s="104">
        <v>15</v>
      </c>
      <c r="U18" s="104">
        <v>0</v>
      </c>
      <c r="V18" s="104">
        <v>5</v>
      </c>
      <c r="W18" s="104"/>
      <c r="X18" s="105">
        <v>100.5</v>
      </c>
      <c r="Y18" s="106" t="s">
        <v>26</v>
      </c>
      <c r="Z18" s="107">
        <v>59.5</v>
      </c>
      <c r="AA18" s="105">
        <v>58</v>
      </c>
      <c r="AB18" s="106" t="s">
        <v>26</v>
      </c>
      <c r="AC18" s="107">
        <v>22</v>
      </c>
      <c r="AD18" s="108">
        <v>0</v>
      </c>
      <c r="AE18" s="39">
        <v>30</v>
      </c>
      <c r="AF18" s="45"/>
    </row>
    <row r="19" spans="1:32" ht="13.5" customHeight="1">
      <c r="A19" s="35">
        <v>2</v>
      </c>
      <c r="B19" s="102" t="s">
        <v>70</v>
      </c>
      <c r="C19" s="103">
        <v>20</v>
      </c>
      <c r="D19" s="104">
        <v>14</v>
      </c>
      <c r="E19" s="104">
        <v>2</v>
      </c>
      <c r="F19" s="104">
        <v>4</v>
      </c>
      <c r="G19" s="104"/>
      <c r="H19" s="105">
        <v>251</v>
      </c>
      <c r="I19" s="106" t="s">
        <v>26</v>
      </c>
      <c r="J19" s="107">
        <v>229</v>
      </c>
      <c r="K19" s="105">
        <v>93</v>
      </c>
      <c r="L19" s="106" t="s">
        <v>26</v>
      </c>
      <c r="M19" s="107">
        <v>67</v>
      </c>
      <c r="N19" s="108">
        <v>0</v>
      </c>
      <c r="O19" s="39">
        <v>30</v>
      </c>
      <c r="P19" s="50"/>
      <c r="Q19" s="35">
        <v>2</v>
      </c>
      <c r="R19" s="102" t="s">
        <v>86</v>
      </c>
      <c r="S19" s="103">
        <v>20</v>
      </c>
      <c r="T19" s="104">
        <v>15</v>
      </c>
      <c r="U19" s="104">
        <v>0</v>
      </c>
      <c r="V19" s="104">
        <v>5</v>
      </c>
      <c r="W19" s="104"/>
      <c r="X19" s="105">
        <v>95</v>
      </c>
      <c r="Y19" s="106" t="s">
        <v>26</v>
      </c>
      <c r="Z19" s="107">
        <v>65</v>
      </c>
      <c r="AA19" s="105">
        <v>54.5</v>
      </c>
      <c r="AB19" s="106" t="s">
        <v>26</v>
      </c>
      <c r="AC19" s="107">
        <v>25.5</v>
      </c>
      <c r="AD19" s="108">
        <v>0</v>
      </c>
      <c r="AE19" s="39">
        <v>30</v>
      </c>
      <c r="AF19" s="45"/>
    </row>
    <row r="20" spans="1:32" ht="13.5" customHeight="1">
      <c r="A20" s="35">
        <v>3</v>
      </c>
      <c r="B20" s="102" t="s">
        <v>86</v>
      </c>
      <c r="C20" s="103">
        <v>20</v>
      </c>
      <c r="D20" s="104">
        <v>14</v>
      </c>
      <c r="E20" s="104">
        <v>0</v>
      </c>
      <c r="F20" s="104">
        <v>6</v>
      </c>
      <c r="G20" s="104"/>
      <c r="H20" s="105">
        <v>277.5</v>
      </c>
      <c r="I20" s="106" t="s">
        <v>26</v>
      </c>
      <c r="J20" s="107">
        <v>202.5</v>
      </c>
      <c r="K20" s="105">
        <v>101.5</v>
      </c>
      <c r="L20" s="106" t="s">
        <v>26</v>
      </c>
      <c r="M20" s="107">
        <v>58.5</v>
      </c>
      <c r="N20" s="108">
        <v>0</v>
      </c>
      <c r="O20" s="39">
        <v>28</v>
      </c>
      <c r="P20" s="50"/>
      <c r="Q20" s="35">
        <v>3</v>
      </c>
      <c r="R20" s="102" t="s">
        <v>89</v>
      </c>
      <c r="S20" s="103">
        <v>20</v>
      </c>
      <c r="T20" s="104">
        <v>15</v>
      </c>
      <c r="U20" s="104">
        <v>0</v>
      </c>
      <c r="V20" s="104">
        <v>5</v>
      </c>
      <c r="W20" s="104"/>
      <c r="X20" s="105">
        <v>97</v>
      </c>
      <c r="Y20" s="106" t="s">
        <v>26</v>
      </c>
      <c r="Z20" s="107">
        <v>63</v>
      </c>
      <c r="AA20" s="105">
        <v>54</v>
      </c>
      <c r="AB20" s="106" t="s">
        <v>26</v>
      </c>
      <c r="AC20" s="107">
        <v>26</v>
      </c>
      <c r="AD20" s="108">
        <v>0</v>
      </c>
      <c r="AE20" s="39">
        <v>30</v>
      </c>
      <c r="AF20" s="45"/>
    </row>
    <row r="21" spans="1:32" ht="13.5" customHeight="1">
      <c r="A21" s="35">
        <v>4</v>
      </c>
      <c r="B21" s="102" t="s">
        <v>85</v>
      </c>
      <c r="C21" s="103">
        <v>20</v>
      </c>
      <c r="D21" s="104">
        <v>13</v>
      </c>
      <c r="E21" s="104">
        <v>0</v>
      </c>
      <c r="F21" s="104">
        <v>7</v>
      </c>
      <c r="G21" s="104"/>
      <c r="H21" s="105">
        <v>250.5</v>
      </c>
      <c r="I21" s="106" t="s">
        <v>26</v>
      </c>
      <c r="J21" s="107">
        <v>229.5</v>
      </c>
      <c r="K21" s="105">
        <v>91.5</v>
      </c>
      <c r="L21" s="106" t="s">
        <v>26</v>
      </c>
      <c r="M21" s="107">
        <v>68.5</v>
      </c>
      <c r="N21" s="108">
        <v>0</v>
      </c>
      <c r="O21" s="39">
        <v>26</v>
      </c>
      <c r="P21" s="50"/>
      <c r="Q21" s="35">
        <v>4</v>
      </c>
      <c r="R21" s="102" t="s">
        <v>88</v>
      </c>
      <c r="S21" s="103">
        <v>20</v>
      </c>
      <c r="T21" s="104">
        <v>13</v>
      </c>
      <c r="U21" s="104">
        <v>0</v>
      </c>
      <c r="V21" s="104">
        <v>7</v>
      </c>
      <c r="W21" s="104"/>
      <c r="X21" s="105">
        <v>87</v>
      </c>
      <c r="Y21" s="106" t="s">
        <v>26</v>
      </c>
      <c r="Z21" s="107">
        <v>73</v>
      </c>
      <c r="AA21" s="105">
        <v>52</v>
      </c>
      <c r="AB21" s="106" t="s">
        <v>26</v>
      </c>
      <c r="AC21" s="107">
        <v>28</v>
      </c>
      <c r="AD21" s="108">
        <v>0</v>
      </c>
      <c r="AE21" s="39">
        <v>26</v>
      </c>
      <c r="AF21" s="45"/>
    </row>
    <row r="22" spans="1:32" ht="13.5" customHeight="1">
      <c r="A22" s="35">
        <v>5</v>
      </c>
      <c r="B22" s="102" t="s">
        <v>89</v>
      </c>
      <c r="C22" s="103">
        <v>20</v>
      </c>
      <c r="D22" s="104">
        <v>12</v>
      </c>
      <c r="E22" s="104">
        <v>2</v>
      </c>
      <c r="F22" s="104">
        <v>6</v>
      </c>
      <c r="G22" s="104"/>
      <c r="H22" s="105">
        <v>249</v>
      </c>
      <c r="I22" s="106" t="s">
        <v>26</v>
      </c>
      <c r="J22" s="107">
        <v>231</v>
      </c>
      <c r="K22" s="105">
        <v>90</v>
      </c>
      <c r="L22" s="106" t="s">
        <v>26</v>
      </c>
      <c r="M22" s="107">
        <v>70</v>
      </c>
      <c r="N22" s="108">
        <v>0</v>
      </c>
      <c r="O22" s="39">
        <v>26</v>
      </c>
      <c r="P22" s="51"/>
      <c r="Q22" s="35">
        <v>5</v>
      </c>
      <c r="R22" s="102" t="s">
        <v>84</v>
      </c>
      <c r="S22" s="103">
        <v>20</v>
      </c>
      <c r="T22" s="104">
        <v>11</v>
      </c>
      <c r="U22" s="104">
        <v>0</v>
      </c>
      <c r="V22" s="104">
        <v>9</v>
      </c>
      <c r="W22" s="104"/>
      <c r="X22" s="105">
        <v>86.5</v>
      </c>
      <c r="Y22" s="106" t="s">
        <v>26</v>
      </c>
      <c r="Z22" s="107">
        <v>73.5</v>
      </c>
      <c r="AA22" s="105">
        <v>42.5</v>
      </c>
      <c r="AB22" s="106" t="s">
        <v>26</v>
      </c>
      <c r="AC22" s="107">
        <v>37.5</v>
      </c>
      <c r="AD22" s="108">
        <v>0</v>
      </c>
      <c r="AE22" s="39">
        <v>22</v>
      </c>
      <c r="AF22" s="45"/>
    </row>
    <row r="23" spans="1:32" ht="13.5" customHeight="1">
      <c r="A23" s="35">
        <v>6</v>
      </c>
      <c r="B23" s="102" t="s">
        <v>88</v>
      </c>
      <c r="C23" s="103">
        <v>20</v>
      </c>
      <c r="D23" s="104">
        <v>12</v>
      </c>
      <c r="E23" s="104">
        <v>1</v>
      </c>
      <c r="F23" s="104">
        <v>7</v>
      </c>
      <c r="G23" s="104"/>
      <c r="H23" s="105">
        <v>260.5</v>
      </c>
      <c r="I23" s="106" t="s">
        <v>26</v>
      </c>
      <c r="J23" s="107">
        <v>219.5</v>
      </c>
      <c r="K23" s="105">
        <v>96.5</v>
      </c>
      <c r="L23" s="106" t="s">
        <v>26</v>
      </c>
      <c r="M23" s="107">
        <v>63.5</v>
      </c>
      <c r="N23" s="108">
        <v>0</v>
      </c>
      <c r="O23" s="39">
        <v>25</v>
      </c>
      <c r="P23" s="50"/>
      <c r="Q23" s="35">
        <v>6</v>
      </c>
      <c r="R23" s="102" t="s">
        <v>70</v>
      </c>
      <c r="S23" s="103">
        <v>20</v>
      </c>
      <c r="T23" s="104">
        <v>10</v>
      </c>
      <c r="U23" s="104">
        <v>1</v>
      </c>
      <c r="V23" s="104">
        <v>9</v>
      </c>
      <c r="W23" s="104"/>
      <c r="X23" s="105">
        <v>93</v>
      </c>
      <c r="Y23" s="106" t="s">
        <v>26</v>
      </c>
      <c r="Z23" s="107">
        <v>67</v>
      </c>
      <c r="AA23" s="105">
        <v>42</v>
      </c>
      <c r="AB23" s="106" t="s">
        <v>26</v>
      </c>
      <c r="AC23" s="107">
        <v>38</v>
      </c>
      <c r="AD23" s="108">
        <v>0</v>
      </c>
      <c r="AE23" s="39">
        <v>21</v>
      </c>
      <c r="AF23" s="45"/>
    </row>
    <row r="24" spans="1:32" ht="13.5" customHeight="1">
      <c r="A24" s="35">
        <v>7</v>
      </c>
      <c r="B24" s="102" t="s">
        <v>87</v>
      </c>
      <c r="C24" s="103">
        <v>20</v>
      </c>
      <c r="D24" s="104">
        <v>9</v>
      </c>
      <c r="E24" s="104">
        <v>1</v>
      </c>
      <c r="F24" s="104">
        <v>10</v>
      </c>
      <c r="G24" s="104"/>
      <c r="H24" s="105">
        <v>242.5</v>
      </c>
      <c r="I24" s="106" t="s">
        <v>26</v>
      </c>
      <c r="J24" s="107">
        <v>237.5</v>
      </c>
      <c r="K24" s="105">
        <v>81.5</v>
      </c>
      <c r="L24" s="106" t="s">
        <v>26</v>
      </c>
      <c r="M24" s="107">
        <v>78.5</v>
      </c>
      <c r="N24" s="108">
        <v>0</v>
      </c>
      <c r="O24" s="39">
        <v>19</v>
      </c>
      <c r="P24" s="50"/>
      <c r="Q24" s="35">
        <v>7</v>
      </c>
      <c r="R24" s="102" t="s">
        <v>92</v>
      </c>
      <c r="S24" s="103">
        <v>20</v>
      </c>
      <c r="T24" s="104">
        <v>9</v>
      </c>
      <c r="U24" s="104">
        <v>1</v>
      </c>
      <c r="V24" s="104">
        <v>10</v>
      </c>
      <c r="W24" s="104"/>
      <c r="X24" s="105">
        <v>87</v>
      </c>
      <c r="Y24" s="106" t="s">
        <v>26</v>
      </c>
      <c r="Z24" s="107">
        <v>73</v>
      </c>
      <c r="AA24" s="105">
        <v>42</v>
      </c>
      <c r="AB24" s="106" t="s">
        <v>26</v>
      </c>
      <c r="AC24" s="107">
        <v>38</v>
      </c>
      <c r="AD24" s="108">
        <v>0</v>
      </c>
      <c r="AE24" s="39">
        <v>19</v>
      </c>
      <c r="AF24" s="45"/>
    </row>
    <row r="25" spans="1:32" ht="13.5" customHeight="1">
      <c r="A25" s="35">
        <v>8</v>
      </c>
      <c r="B25" s="102" t="s">
        <v>47</v>
      </c>
      <c r="C25" s="103">
        <v>20</v>
      </c>
      <c r="D25" s="104">
        <v>7</v>
      </c>
      <c r="E25" s="104">
        <v>1</v>
      </c>
      <c r="F25" s="104">
        <v>12</v>
      </c>
      <c r="G25" s="104"/>
      <c r="H25" s="105">
        <v>205</v>
      </c>
      <c r="I25" s="106" t="s">
        <v>26</v>
      </c>
      <c r="J25" s="107">
        <v>275</v>
      </c>
      <c r="K25" s="105">
        <v>58.5</v>
      </c>
      <c r="L25" s="106" t="s">
        <v>26</v>
      </c>
      <c r="M25" s="107">
        <v>101.5</v>
      </c>
      <c r="N25" s="108">
        <v>0</v>
      </c>
      <c r="O25" s="39">
        <v>15</v>
      </c>
      <c r="P25" s="50"/>
      <c r="Q25" s="35">
        <v>8</v>
      </c>
      <c r="R25" s="102" t="s">
        <v>47</v>
      </c>
      <c r="S25" s="103">
        <v>20</v>
      </c>
      <c r="T25" s="104">
        <v>9</v>
      </c>
      <c r="U25" s="104">
        <v>0</v>
      </c>
      <c r="V25" s="104">
        <v>11</v>
      </c>
      <c r="W25" s="104"/>
      <c r="X25" s="105">
        <v>75.5</v>
      </c>
      <c r="Y25" s="106" t="s">
        <v>26</v>
      </c>
      <c r="Z25" s="107">
        <v>84.5</v>
      </c>
      <c r="AA25" s="105">
        <v>37</v>
      </c>
      <c r="AB25" s="106" t="s">
        <v>26</v>
      </c>
      <c r="AC25" s="107">
        <v>43</v>
      </c>
      <c r="AD25" s="108">
        <v>0</v>
      </c>
      <c r="AE25" s="39">
        <v>18</v>
      </c>
      <c r="AF25" s="45"/>
    </row>
    <row r="26" spans="1:32" ht="13.5" customHeight="1">
      <c r="A26" s="35">
        <v>9</v>
      </c>
      <c r="B26" s="102" t="s">
        <v>71</v>
      </c>
      <c r="C26" s="103">
        <v>20</v>
      </c>
      <c r="D26" s="104">
        <v>5</v>
      </c>
      <c r="E26" s="104">
        <v>3</v>
      </c>
      <c r="F26" s="104">
        <v>12</v>
      </c>
      <c r="G26" s="104"/>
      <c r="H26" s="105">
        <v>216.5</v>
      </c>
      <c r="I26" s="106" t="s">
        <v>26</v>
      </c>
      <c r="J26" s="107">
        <v>263.5</v>
      </c>
      <c r="K26" s="105">
        <v>67</v>
      </c>
      <c r="L26" s="106" t="s">
        <v>26</v>
      </c>
      <c r="M26" s="107">
        <v>93</v>
      </c>
      <c r="N26" s="108">
        <v>0</v>
      </c>
      <c r="O26" s="39">
        <v>13</v>
      </c>
      <c r="P26" s="50"/>
      <c r="Q26" s="35">
        <v>9</v>
      </c>
      <c r="R26" s="102" t="s">
        <v>87</v>
      </c>
      <c r="S26" s="103">
        <v>20</v>
      </c>
      <c r="T26" s="104">
        <v>8</v>
      </c>
      <c r="U26" s="104">
        <v>0</v>
      </c>
      <c r="V26" s="104">
        <v>12</v>
      </c>
      <c r="W26" s="104"/>
      <c r="X26" s="105">
        <v>70</v>
      </c>
      <c r="Y26" s="106" t="s">
        <v>26</v>
      </c>
      <c r="Z26" s="107">
        <v>90</v>
      </c>
      <c r="AA26" s="105">
        <v>35</v>
      </c>
      <c r="AB26" s="106" t="s">
        <v>26</v>
      </c>
      <c r="AC26" s="107">
        <v>45</v>
      </c>
      <c r="AD26" s="108">
        <v>0</v>
      </c>
      <c r="AE26" s="39">
        <v>16</v>
      </c>
      <c r="AF26" s="45"/>
    </row>
    <row r="27" spans="1:32" ht="13.5" customHeight="1">
      <c r="A27" s="35">
        <v>10</v>
      </c>
      <c r="B27" s="102" t="s">
        <v>90</v>
      </c>
      <c r="C27" s="103">
        <v>20</v>
      </c>
      <c r="D27" s="104">
        <v>6</v>
      </c>
      <c r="E27" s="104">
        <v>1</v>
      </c>
      <c r="F27" s="104">
        <v>13</v>
      </c>
      <c r="G27" s="104"/>
      <c r="H27" s="105">
        <v>229.5</v>
      </c>
      <c r="I27" s="106" t="s">
        <v>26</v>
      </c>
      <c r="J27" s="107">
        <v>250.5</v>
      </c>
      <c r="K27" s="105">
        <v>66</v>
      </c>
      <c r="L27" s="106" t="s">
        <v>26</v>
      </c>
      <c r="M27" s="107">
        <v>94</v>
      </c>
      <c r="N27" s="108">
        <v>0</v>
      </c>
      <c r="O27" s="39">
        <v>13</v>
      </c>
      <c r="P27" s="50"/>
      <c r="Q27" s="35">
        <v>10</v>
      </c>
      <c r="R27" s="102" t="s">
        <v>85</v>
      </c>
      <c r="S27" s="103">
        <v>20</v>
      </c>
      <c r="T27" s="104">
        <v>7</v>
      </c>
      <c r="U27" s="104">
        <v>1</v>
      </c>
      <c r="V27" s="104">
        <v>12</v>
      </c>
      <c r="W27" s="104"/>
      <c r="X27" s="105">
        <v>63</v>
      </c>
      <c r="Y27" s="106" t="s">
        <v>26</v>
      </c>
      <c r="Z27" s="107">
        <v>97</v>
      </c>
      <c r="AA27" s="105">
        <v>30</v>
      </c>
      <c r="AB27" s="106" t="s">
        <v>26</v>
      </c>
      <c r="AC27" s="107">
        <v>50</v>
      </c>
      <c r="AD27" s="108">
        <v>0</v>
      </c>
      <c r="AE27" s="39">
        <v>15</v>
      </c>
      <c r="AF27" s="45"/>
    </row>
    <row r="28" spans="1:32" ht="13.5" customHeight="1">
      <c r="A28" s="35">
        <v>11</v>
      </c>
      <c r="B28" s="102" t="s">
        <v>92</v>
      </c>
      <c r="C28" s="103">
        <v>20</v>
      </c>
      <c r="D28" s="104">
        <v>2</v>
      </c>
      <c r="E28" s="104">
        <v>4</v>
      </c>
      <c r="F28" s="104">
        <v>14</v>
      </c>
      <c r="G28" s="104"/>
      <c r="H28" s="105">
        <v>224.5</v>
      </c>
      <c r="I28" s="106" t="s">
        <v>26</v>
      </c>
      <c r="J28" s="107">
        <v>255.5</v>
      </c>
      <c r="K28" s="105">
        <v>65</v>
      </c>
      <c r="L28" s="106" t="s">
        <v>26</v>
      </c>
      <c r="M28" s="107">
        <v>95</v>
      </c>
      <c r="N28" s="108">
        <v>0</v>
      </c>
      <c r="O28" s="39">
        <v>8</v>
      </c>
      <c r="P28" s="50"/>
      <c r="Q28" s="35">
        <v>11</v>
      </c>
      <c r="R28" s="102" t="s">
        <v>90</v>
      </c>
      <c r="S28" s="103">
        <v>20</v>
      </c>
      <c r="T28" s="104">
        <v>4</v>
      </c>
      <c r="U28" s="104">
        <v>0</v>
      </c>
      <c r="V28" s="104">
        <v>16</v>
      </c>
      <c r="W28" s="104"/>
      <c r="X28" s="105">
        <v>54</v>
      </c>
      <c r="Y28" s="106" t="s">
        <v>26</v>
      </c>
      <c r="Z28" s="107">
        <v>106</v>
      </c>
      <c r="AA28" s="105">
        <v>19</v>
      </c>
      <c r="AB28" s="106" t="s">
        <v>26</v>
      </c>
      <c r="AC28" s="107">
        <v>61</v>
      </c>
      <c r="AD28" s="108">
        <v>0</v>
      </c>
      <c r="AE28" s="39">
        <v>8</v>
      </c>
      <c r="AF28" s="45"/>
    </row>
    <row r="29" spans="1:32" ht="13.5" customHeight="1" thickBot="1">
      <c r="A29" s="40">
        <v>12</v>
      </c>
      <c r="B29" s="102" t="s">
        <v>91</v>
      </c>
      <c r="C29" s="103">
        <v>20</v>
      </c>
      <c r="D29" s="104">
        <v>3</v>
      </c>
      <c r="E29" s="104">
        <v>0</v>
      </c>
      <c r="F29" s="104">
        <v>17</v>
      </c>
      <c r="G29" s="111"/>
      <c r="H29" s="105">
        <v>200</v>
      </c>
      <c r="I29" s="106" t="s">
        <v>26</v>
      </c>
      <c r="J29" s="107">
        <v>280</v>
      </c>
      <c r="K29" s="105">
        <v>48</v>
      </c>
      <c r="L29" s="106" t="s">
        <v>26</v>
      </c>
      <c r="M29" s="107">
        <v>112</v>
      </c>
      <c r="N29" s="108">
        <v>0</v>
      </c>
      <c r="O29" s="39">
        <v>6</v>
      </c>
      <c r="P29" s="50"/>
      <c r="Q29" s="40">
        <v>12</v>
      </c>
      <c r="R29" s="109" t="s">
        <v>71</v>
      </c>
      <c r="S29" s="110">
        <v>20</v>
      </c>
      <c r="T29" s="104">
        <v>2</v>
      </c>
      <c r="U29" s="104">
        <v>1</v>
      </c>
      <c r="V29" s="104">
        <v>17</v>
      </c>
      <c r="W29" s="117"/>
      <c r="X29" s="112">
        <v>51.5</v>
      </c>
      <c r="Y29" s="113" t="s">
        <v>26</v>
      </c>
      <c r="Z29" s="114">
        <v>108.5</v>
      </c>
      <c r="AA29" s="112">
        <v>14</v>
      </c>
      <c r="AB29" s="113" t="s">
        <v>26</v>
      </c>
      <c r="AC29" s="114">
        <v>66</v>
      </c>
      <c r="AD29" s="115">
        <v>0</v>
      </c>
      <c r="AE29" s="44">
        <v>5</v>
      </c>
      <c r="AF29" s="45"/>
    </row>
    <row r="30" spans="1:32" ht="13.5" customHeight="1" thickBot="1">
      <c r="A30" s="40"/>
      <c r="B30" s="41"/>
      <c r="C30" s="42"/>
      <c r="D30" s="43"/>
      <c r="E30" s="43"/>
      <c r="F30" s="43"/>
      <c r="G30" s="43"/>
      <c r="H30" s="59"/>
      <c r="I30" s="60"/>
      <c r="J30" s="61"/>
      <c r="K30" s="59"/>
      <c r="L30" s="60"/>
      <c r="M30" s="61"/>
      <c r="N30" s="43"/>
      <c r="O30" s="44"/>
      <c r="AF30" s="45"/>
    </row>
    <row r="31" spans="1:32" ht="13.5" customHeight="1" thickBot="1">
      <c r="A31" s="66" t="s">
        <v>30</v>
      </c>
      <c r="B31" s="67"/>
      <c r="C31" s="67"/>
      <c r="D31" s="67"/>
      <c r="E31" s="67"/>
      <c r="F31" s="67">
        <f>MAX(C36:C42)</f>
        <v>20</v>
      </c>
      <c r="G31" s="67"/>
      <c r="H31" s="67"/>
      <c r="I31" s="67"/>
      <c r="J31" s="67"/>
      <c r="K31" s="67" t="s">
        <v>27</v>
      </c>
      <c r="L31" s="67"/>
      <c r="M31" s="67"/>
      <c r="N31" s="68"/>
      <c r="O31" s="69"/>
      <c r="P31" s="46"/>
      <c r="Q31" s="66" t="s">
        <v>31</v>
      </c>
      <c r="R31" s="67"/>
      <c r="S31" s="67"/>
      <c r="T31" s="67"/>
      <c r="U31" s="67"/>
      <c r="V31" s="67">
        <f>MAX(S36:S43)</f>
        <v>20</v>
      </c>
      <c r="W31" s="67"/>
      <c r="X31" s="67"/>
      <c r="Y31" s="67"/>
      <c r="Z31" s="67"/>
      <c r="AA31" s="67" t="s">
        <v>27</v>
      </c>
      <c r="AB31" s="67"/>
      <c r="AC31" s="67"/>
      <c r="AD31" s="68"/>
      <c r="AE31" s="69"/>
      <c r="AF31" s="45"/>
    </row>
    <row r="32" spans="1:31" s="47" customFormat="1" ht="13.5" customHeight="1">
      <c r="A32" s="62" t="s">
        <v>13</v>
      </c>
      <c r="B32" s="63" t="s">
        <v>25</v>
      </c>
      <c r="C32" s="64" t="s">
        <v>14</v>
      </c>
      <c r="D32" s="64" t="s">
        <v>15</v>
      </c>
      <c r="E32" s="64" t="s">
        <v>16</v>
      </c>
      <c r="F32" s="64" t="s">
        <v>17</v>
      </c>
      <c r="G32" s="75"/>
      <c r="H32" s="341" t="s">
        <v>18</v>
      </c>
      <c r="I32" s="342"/>
      <c r="J32" s="343"/>
      <c r="K32" s="341" t="s">
        <v>19</v>
      </c>
      <c r="L32" s="342"/>
      <c r="M32" s="343"/>
      <c r="N32" s="64" t="s">
        <v>20</v>
      </c>
      <c r="O32" s="70" t="s">
        <v>21</v>
      </c>
      <c r="Q32" s="62" t="s">
        <v>13</v>
      </c>
      <c r="R32" s="63" t="s">
        <v>25</v>
      </c>
      <c r="S32" s="64" t="s">
        <v>14</v>
      </c>
      <c r="T32" s="64" t="s">
        <v>15</v>
      </c>
      <c r="U32" s="64" t="s">
        <v>16</v>
      </c>
      <c r="V32" s="64" t="s">
        <v>17</v>
      </c>
      <c r="W32" s="75"/>
      <c r="X32" s="341" t="s">
        <v>18</v>
      </c>
      <c r="Y32" s="342"/>
      <c r="Z32" s="343"/>
      <c r="AA32" s="341" t="s">
        <v>19</v>
      </c>
      <c r="AB32" s="342"/>
      <c r="AC32" s="343"/>
      <c r="AD32" s="64" t="s">
        <v>20</v>
      </c>
      <c r="AE32" s="70" t="s">
        <v>21</v>
      </c>
    </row>
    <row r="33" spans="1:31" s="47" customFormat="1" ht="13.5" customHeight="1">
      <c r="A33" s="35">
        <v>1</v>
      </c>
      <c r="B33" s="102" t="s">
        <v>55</v>
      </c>
      <c r="C33" s="103">
        <v>20</v>
      </c>
      <c r="D33" s="104">
        <v>17</v>
      </c>
      <c r="E33" s="104">
        <v>0</v>
      </c>
      <c r="F33" s="104">
        <v>3</v>
      </c>
      <c r="G33" s="104">
        <v>144</v>
      </c>
      <c r="H33" s="105">
        <v>144</v>
      </c>
      <c r="I33" s="106" t="s">
        <v>26</v>
      </c>
      <c r="J33" s="107">
        <v>96</v>
      </c>
      <c r="K33" s="105">
        <v>108</v>
      </c>
      <c r="L33" s="106" t="s">
        <v>26</v>
      </c>
      <c r="M33" s="107">
        <v>52</v>
      </c>
      <c r="N33" s="108">
        <v>0</v>
      </c>
      <c r="O33" s="39">
        <v>34</v>
      </c>
      <c r="Q33" s="100">
        <v>1</v>
      </c>
      <c r="R33" s="63" t="s">
        <v>39</v>
      </c>
      <c r="S33" s="64">
        <v>20</v>
      </c>
      <c r="T33" s="38">
        <v>19</v>
      </c>
      <c r="U33" s="38">
        <v>0</v>
      </c>
      <c r="V33" s="38">
        <v>1</v>
      </c>
      <c r="W33" s="65">
        <v>6</v>
      </c>
      <c r="X33" s="56">
        <v>36</v>
      </c>
      <c r="Y33" s="72" t="s">
        <v>26</v>
      </c>
      <c r="Z33" s="56">
        <v>4</v>
      </c>
      <c r="AA33" s="56">
        <v>19</v>
      </c>
      <c r="AB33" s="72" t="s">
        <v>26</v>
      </c>
      <c r="AC33" s="56">
        <v>1</v>
      </c>
      <c r="AD33" s="64">
        <v>0</v>
      </c>
      <c r="AE33" s="101">
        <v>38</v>
      </c>
    </row>
    <row r="34" spans="1:31" s="47" customFormat="1" ht="13.5" customHeight="1">
      <c r="A34" s="35">
        <v>2</v>
      </c>
      <c r="B34" s="102" t="s">
        <v>52</v>
      </c>
      <c r="C34" s="103">
        <v>20</v>
      </c>
      <c r="D34" s="104">
        <v>14</v>
      </c>
      <c r="E34" s="104">
        <v>1</v>
      </c>
      <c r="F34" s="104">
        <v>5</v>
      </c>
      <c r="G34" s="104" t="s">
        <v>425</v>
      </c>
      <c r="H34" s="105" t="s">
        <v>425</v>
      </c>
      <c r="I34" s="106" t="s">
        <v>26</v>
      </c>
      <c r="J34" s="107" t="s">
        <v>439</v>
      </c>
      <c r="K34" s="105">
        <v>98</v>
      </c>
      <c r="L34" s="106" t="s">
        <v>26</v>
      </c>
      <c r="M34" s="107">
        <v>62</v>
      </c>
      <c r="N34" s="108">
        <v>0</v>
      </c>
      <c r="O34" s="39">
        <v>29</v>
      </c>
      <c r="Q34" s="100">
        <v>2</v>
      </c>
      <c r="R34" s="63" t="s">
        <v>55</v>
      </c>
      <c r="S34" s="64">
        <v>20</v>
      </c>
      <c r="T34" s="38">
        <v>13</v>
      </c>
      <c r="U34" s="38">
        <v>0</v>
      </c>
      <c r="V34" s="38">
        <v>7</v>
      </c>
      <c r="W34" s="65">
        <v>7</v>
      </c>
      <c r="X34" s="56">
        <v>28</v>
      </c>
      <c r="Y34" s="72" t="s">
        <v>26</v>
      </c>
      <c r="Z34" s="56">
        <v>12</v>
      </c>
      <c r="AA34" s="56">
        <v>13</v>
      </c>
      <c r="AB34" s="72" t="s">
        <v>26</v>
      </c>
      <c r="AC34" s="56">
        <v>7</v>
      </c>
      <c r="AD34" s="64">
        <v>0</v>
      </c>
      <c r="AE34" s="101">
        <v>26</v>
      </c>
    </row>
    <row r="35" spans="1:31" s="47" customFormat="1" ht="13.5" customHeight="1">
      <c r="A35" s="35">
        <v>3</v>
      </c>
      <c r="B35" s="102" t="s">
        <v>56</v>
      </c>
      <c r="C35" s="103">
        <v>20</v>
      </c>
      <c r="D35" s="104">
        <v>12</v>
      </c>
      <c r="E35" s="104">
        <v>1</v>
      </c>
      <c r="F35" s="104">
        <v>7</v>
      </c>
      <c r="G35" s="104" t="s">
        <v>440</v>
      </c>
      <c r="H35" s="105" t="s">
        <v>440</v>
      </c>
      <c r="I35" s="106" t="s">
        <v>26</v>
      </c>
      <c r="J35" s="107" t="s">
        <v>441</v>
      </c>
      <c r="K35" s="105">
        <v>85</v>
      </c>
      <c r="L35" s="106" t="s">
        <v>26</v>
      </c>
      <c r="M35" s="107">
        <v>75</v>
      </c>
      <c r="N35" s="108">
        <v>0</v>
      </c>
      <c r="O35" s="39">
        <v>25</v>
      </c>
      <c r="Q35" s="100">
        <v>3</v>
      </c>
      <c r="R35" s="63" t="s">
        <v>57</v>
      </c>
      <c r="S35" s="64">
        <v>20</v>
      </c>
      <c r="T35" s="38">
        <v>12</v>
      </c>
      <c r="U35" s="38">
        <v>0</v>
      </c>
      <c r="V35" s="38">
        <v>8</v>
      </c>
      <c r="W35" s="65">
        <v>8</v>
      </c>
      <c r="X35" s="56">
        <v>25</v>
      </c>
      <c r="Y35" s="72" t="s">
        <v>26</v>
      </c>
      <c r="Z35" s="56">
        <v>15</v>
      </c>
      <c r="AA35" s="56">
        <v>12</v>
      </c>
      <c r="AB35" s="72" t="s">
        <v>26</v>
      </c>
      <c r="AC35" s="56">
        <v>8</v>
      </c>
      <c r="AD35" s="64">
        <v>0</v>
      </c>
      <c r="AE35" s="101">
        <v>24</v>
      </c>
    </row>
    <row r="36" spans="1:32" ht="13.5" customHeight="1">
      <c r="A36" s="35">
        <v>4</v>
      </c>
      <c r="B36" s="102" t="s">
        <v>57</v>
      </c>
      <c r="C36" s="103">
        <v>20</v>
      </c>
      <c r="D36" s="104">
        <v>11</v>
      </c>
      <c r="E36" s="104">
        <v>0</v>
      </c>
      <c r="F36" s="104">
        <v>9</v>
      </c>
      <c r="G36" s="104" t="s">
        <v>442</v>
      </c>
      <c r="H36" s="105" t="s">
        <v>442</v>
      </c>
      <c r="I36" s="106" t="s">
        <v>26</v>
      </c>
      <c r="J36" s="107" t="s">
        <v>443</v>
      </c>
      <c r="K36" s="105">
        <v>92</v>
      </c>
      <c r="L36" s="106" t="s">
        <v>26</v>
      </c>
      <c r="M36" s="107">
        <v>68</v>
      </c>
      <c r="N36" s="108">
        <v>0</v>
      </c>
      <c r="O36" s="39">
        <v>22</v>
      </c>
      <c r="P36" s="50"/>
      <c r="Q36" s="35">
        <v>4</v>
      </c>
      <c r="R36" s="36" t="s">
        <v>61</v>
      </c>
      <c r="S36" s="37">
        <v>20</v>
      </c>
      <c r="T36" s="38">
        <v>12</v>
      </c>
      <c r="U36" s="38">
        <v>0</v>
      </c>
      <c r="V36" s="38">
        <v>8</v>
      </c>
      <c r="W36" s="38">
        <v>9</v>
      </c>
      <c r="X36" s="56">
        <v>21.5</v>
      </c>
      <c r="Y36" s="57" t="s">
        <v>26</v>
      </c>
      <c r="Z36" s="58">
        <v>18.5</v>
      </c>
      <c r="AA36" s="56">
        <v>12</v>
      </c>
      <c r="AB36" s="57" t="s">
        <v>26</v>
      </c>
      <c r="AC36" s="58">
        <v>8</v>
      </c>
      <c r="AD36" s="94">
        <v>0</v>
      </c>
      <c r="AE36" s="39">
        <v>24</v>
      </c>
      <c r="AF36" s="45"/>
    </row>
    <row r="37" spans="1:32" ht="13.5" customHeight="1">
      <c r="A37" s="35">
        <v>5</v>
      </c>
      <c r="B37" s="102" t="s">
        <v>53</v>
      </c>
      <c r="C37" s="103">
        <v>20</v>
      </c>
      <c r="D37" s="104">
        <v>10</v>
      </c>
      <c r="E37" s="104">
        <v>0</v>
      </c>
      <c r="F37" s="104">
        <v>10</v>
      </c>
      <c r="G37" s="104">
        <v>128</v>
      </c>
      <c r="H37" s="105">
        <v>128</v>
      </c>
      <c r="I37" s="106" t="s">
        <v>26</v>
      </c>
      <c r="J37" s="107">
        <v>112</v>
      </c>
      <c r="K37" s="105">
        <v>80.5</v>
      </c>
      <c r="L37" s="106" t="s">
        <v>26</v>
      </c>
      <c r="M37" s="107">
        <v>79.5</v>
      </c>
      <c r="N37" s="108">
        <v>0</v>
      </c>
      <c r="O37" s="39">
        <v>20</v>
      </c>
      <c r="P37" s="51"/>
      <c r="Q37" s="35">
        <v>5</v>
      </c>
      <c r="R37" s="36" t="s">
        <v>40</v>
      </c>
      <c r="S37" s="37">
        <v>19</v>
      </c>
      <c r="T37" s="38">
        <v>10</v>
      </c>
      <c r="U37" s="38">
        <v>1</v>
      </c>
      <c r="V37" s="38">
        <v>8</v>
      </c>
      <c r="W37" s="38">
        <v>10</v>
      </c>
      <c r="X37" s="56">
        <v>23</v>
      </c>
      <c r="Y37" s="57" t="s">
        <v>26</v>
      </c>
      <c r="Z37" s="58">
        <v>15</v>
      </c>
      <c r="AA37" s="56">
        <v>10.5</v>
      </c>
      <c r="AB37" s="57" t="s">
        <v>26</v>
      </c>
      <c r="AC37" s="58">
        <v>8.5</v>
      </c>
      <c r="AD37" s="94">
        <v>0</v>
      </c>
      <c r="AE37" s="39">
        <v>21</v>
      </c>
      <c r="AF37" s="45"/>
    </row>
    <row r="38" spans="1:32" ht="13.5" customHeight="1">
      <c r="A38" s="35">
        <v>6</v>
      </c>
      <c r="B38" s="102" t="s">
        <v>39</v>
      </c>
      <c r="C38" s="103">
        <v>20</v>
      </c>
      <c r="D38" s="104">
        <v>10</v>
      </c>
      <c r="E38" s="104">
        <v>0</v>
      </c>
      <c r="F38" s="104">
        <v>10</v>
      </c>
      <c r="G38" s="104" t="s">
        <v>442</v>
      </c>
      <c r="H38" s="105" t="s">
        <v>442</v>
      </c>
      <c r="I38" s="106" t="s">
        <v>26</v>
      </c>
      <c r="J38" s="107" t="s">
        <v>443</v>
      </c>
      <c r="K38" s="105">
        <v>79</v>
      </c>
      <c r="L38" s="106" t="s">
        <v>26</v>
      </c>
      <c r="M38" s="107">
        <v>81</v>
      </c>
      <c r="N38" s="108">
        <v>0</v>
      </c>
      <c r="O38" s="39">
        <v>20</v>
      </c>
      <c r="P38" s="50"/>
      <c r="Q38" s="35">
        <v>6</v>
      </c>
      <c r="R38" s="36" t="s">
        <v>60</v>
      </c>
      <c r="S38" s="37">
        <v>20</v>
      </c>
      <c r="T38" s="38">
        <v>10</v>
      </c>
      <c r="U38" s="38">
        <v>0</v>
      </c>
      <c r="V38" s="38">
        <v>10</v>
      </c>
      <c r="W38" s="38">
        <v>11</v>
      </c>
      <c r="X38" s="56">
        <v>21</v>
      </c>
      <c r="Y38" s="57" t="s">
        <v>26</v>
      </c>
      <c r="Z38" s="58">
        <v>19</v>
      </c>
      <c r="AA38" s="56">
        <v>10</v>
      </c>
      <c r="AB38" s="57" t="s">
        <v>26</v>
      </c>
      <c r="AC38" s="58">
        <v>10</v>
      </c>
      <c r="AD38" s="94">
        <v>0</v>
      </c>
      <c r="AE38" s="39">
        <v>20</v>
      </c>
      <c r="AF38" s="45"/>
    </row>
    <row r="39" spans="1:32" ht="13.5" customHeight="1">
      <c r="A39" s="35">
        <v>7</v>
      </c>
      <c r="B39" s="102" t="s">
        <v>54</v>
      </c>
      <c r="C39" s="103">
        <v>20</v>
      </c>
      <c r="D39" s="104">
        <v>8</v>
      </c>
      <c r="E39" s="104">
        <v>1</v>
      </c>
      <c r="F39" s="104">
        <v>11</v>
      </c>
      <c r="G39" s="104">
        <v>114</v>
      </c>
      <c r="H39" s="105">
        <v>114</v>
      </c>
      <c r="I39" s="106" t="s">
        <v>26</v>
      </c>
      <c r="J39" s="107">
        <v>126</v>
      </c>
      <c r="K39" s="105">
        <v>69</v>
      </c>
      <c r="L39" s="106" t="s">
        <v>26</v>
      </c>
      <c r="M39" s="107">
        <v>91</v>
      </c>
      <c r="N39" s="108">
        <v>0</v>
      </c>
      <c r="O39" s="39">
        <v>17</v>
      </c>
      <c r="P39" s="50"/>
      <c r="Q39" s="35">
        <v>7</v>
      </c>
      <c r="R39" s="36" t="s">
        <v>52</v>
      </c>
      <c r="S39" s="37">
        <v>20</v>
      </c>
      <c r="T39" s="38">
        <v>8</v>
      </c>
      <c r="U39" s="38">
        <v>1</v>
      </c>
      <c r="V39" s="38">
        <v>11</v>
      </c>
      <c r="W39" s="38">
        <v>12</v>
      </c>
      <c r="X39" s="56">
        <v>17.5</v>
      </c>
      <c r="Y39" s="57" t="s">
        <v>26</v>
      </c>
      <c r="Z39" s="58">
        <v>22.5</v>
      </c>
      <c r="AA39" s="56">
        <v>8.5</v>
      </c>
      <c r="AB39" s="57" t="s">
        <v>26</v>
      </c>
      <c r="AC39" s="58">
        <v>11.5</v>
      </c>
      <c r="AD39" s="94">
        <v>0</v>
      </c>
      <c r="AE39" s="39">
        <v>17</v>
      </c>
      <c r="AF39" s="45"/>
    </row>
    <row r="40" spans="1:32" ht="13.5" customHeight="1">
      <c r="A40" s="35">
        <v>8</v>
      </c>
      <c r="B40" s="102" t="s">
        <v>61</v>
      </c>
      <c r="C40" s="103">
        <v>20</v>
      </c>
      <c r="D40" s="104">
        <v>7</v>
      </c>
      <c r="E40" s="104">
        <v>2</v>
      </c>
      <c r="F40" s="104">
        <v>11</v>
      </c>
      <c r="G40" s="104" t="s">
        <v>444</v>
      </c>
      <c r="H40" s="105" t="s">
        <v>444</v>
      </c>
      <c r="I40" s="106" t="s">
        <v>26</v>
      </c>
      <c r="J40" s="107" t="s">
        <v>445</v>
      </c>
      <c r="K40" s="105">
        <v>77</v>
      </c>
      <c r="L40" s="106" t="s">
        <v>26</v>
      </c>
      <c r="M40" s="107">
        <v>83</v>
      </c>
      <c r="N40" s="108">
        <v>0</v>
      </c>
      <c r="O40" s="39">
        <v>16</v>
      </c>
      <c r="P40" s="50"/>
      <c r="Q40" s="35">
        <v>8</v>
      </c>
      <c r="R40" s="36" t="s">
        <v>54</v>
      </c>
      <c r="S40" s="37">
        <v>20</v>
      </c>
      <c r="T40" s="38">
        <v>8</v>
      </c>
      <c r="U40" s="38">
        <v>0</v>
      </c>
      <c r="V40" s="38">
        <v>12</v>
      </c>
      <c r="W40" s="38">
        <v>13</v>
      </c>
      <c r="X40" s="56">
        <v>15</v>
      </c>
      <c r="Y40" s="57" t="s">
        <v>26</v>
      </c>
      <c r="Z40" s="58">
        <v>25</v>
      </c>
      <c r="AA40" s="56">
        <v>8</v>
      </c>
      <c r="AB40" s="57" t="s">
        <v>26</v>
      </c>
      <c r="AC40" s="58">
        <v>12</v>
      </c>
      <c r="AD40" s="94">
        <v>0</v>
      </c>
      <c r="AE40" s="39">
        <v>16</v>
      </c>
      <c r="AF40" s="45"/>
    </row>
    <row r="41" spans="1:32" ht="13.5" customHeight="1">
      <c r="A41" s="35">
        <v>9</v>
      </c>
      <c r="B41" s="102" t="s">
        <v>59</v>
      </c>
      <c r="C41" s="103">
        <v>19</v>
      </c>
      <c r="D41" s="104">
        <v>8</v>
      </c>
      <c r="E41" s="104">
        <v>0</v>
      </c>
      <c r="F41" s="104">
        <v>11</v>
      </c>
      <c r="G41" s="104">
        <v>118</v>
      </c>
      <c r="H41" s="105">
        <v>118</v>
      </c>
      <c r="I41" s="106" t="s">
        <v>26</v>
      </c>
      <c r="J41" s="107">
        <v>110</v>
      </c>
      <c r="K41" s="105">
        <v>74</v>
      </c>
      <c r="L41" s="106" t="s">
        <v>26</v>
      </c>
      <c r="M41" s="107">
        <v>78</v>
      </c>
      <c r="N41" s="108">
        <v>0</v>
      </c>
      <c r="O41" s="39">
        <v>16</v>
      </c>
      <c r="P41" s="50"/>
      <c r="Q41" s="35">
        <v>9</v>
      </c>
      <c r="R41" s="36" t="s">
        <v>53</v>
      </c>
      <c r="S41" s="37">
        <v>20</v>
      </c>
      <c r="T41" s="38">
        <v>7</v>
      </c>
      <c r="U41" s="38">
        <v>1</v>
      </c>
      <c r="V41" s="38">
        <v>12</v>
      </c>
      <c r="W41" s="38">
        <v>14</v>
      </c>
      <c r="X41" s="56">
        <v>18</v>
      </c>
      <c r="Y41" s="57" t="s">
        <v>26</v>
      </c>
      <c r="Z41" s="58">
        <v>22</v>
      </c>
      <c r="AA41" s="56">
        <v>7.5</v>
      </c>
      <c r="AB41" s="57" t="s">
        <v>26</v>
      </c>
      <c r="AC41" s="58">
        <v>12.5</v>
      </c>
      <c r="AD41" s="94">
        <v>0</v>
      </c>
      <c r="AE41" s="39">
        <v>15</v>
      </c>
      <c r="AF41" s="45"/>
    </row>
    <row r="42" spans="1:32" ht="13.5" customHeight="1">
      <c r="A42" s="35">
        <v>10</v>
      </c>
      <c r="B42" s="102" t="s">
        <v>40</v>
      </c>
      <c r="C42" s="103">
        <v>19</v>
      </c>
      <c r="D42" s="104">
        <v>7</v>
      </c>
      <c r="E42" s="104">
        <v>2</v>
      </c>
      <c r="F42" s="104">
        <v>10</v>
      </c>
      <c r="G42" s="104" t="s">
        <v>444</v>
      </c>
      <c r="H42" s="105" t="s">
        <v>444</v>
      </c>
      <c r="I42" s="106" t="s">
        <v>26</v>
      </c>
      <c r="J42" s="107" t="s">
        <v>446</v>
      </c>
      <c r="K42" s="105">
        <v>70.5</v>
      </c>
      <c r="L42" s="106" t="s">
        <v>26</v>
      </c>
      <c r="M42" s="107">
        <v>81.5</v>
      </c>
      <c r="N42" s="108">
        <v>0</v>
      </c>
      <c r="O42" s="39">
        <v>16</v>
      </c>
      <c r="P42" s="50"/>
      <c r="Q42" s="35">
        <v>10</v>
      </c>
      <c r="R42" s="36" t="s">
        <v>59</v>
      </c>
      <c r="S42" s="37">
        <v>19</v>
      </c>
      <c r="T42" s="38">
        <v>7</v>
      </c>
      <c r="U42" s="38">
        <v>1</v>
      </c>
      <c r="V42" s="38">
        <v>11</v>
      </c>
      <c r="W42" s="38">
        <v>15</v>
      </c>
      <c r="X42" s="56">
        <v>16</v>
      </c>
      <c r="Y42" s="57" t="s">
        <v>26</v>
      </c>
      <c r="Z42" s="58">
        <v>22</v>
      </c>
      <c r="AA42" s="56">
        <v>7.5</v>
      </c>
      <c r="AB42" s="57" t="s">
        <v>26</v>
      </c>
      <c r="AC42" s="58">
        <v>11.5</v>
      </c>
      <c r="AD42" s="94">
        <v>0</v>
      </c>
      <c r="AE42" s="39">
        <v>15</v>
      </c>
      <c r="AF42" s="45"/>
    </row>
    <row r="43" spans="1:32" ht="13.5" customHeight="1">
      <c r="A43" s="35">
        <v>11</v>
      </c>
      <c r="B43" s="102" t="s">
        <v>58</v>
      </c>
      <c r="C43" s="103">
        <v>20</v>
      </c>
      <c r="D43" s="104">
        <v>6</v>
      </c>
      <c r="E43" s="104">
        <v>1</v>
      </c>
      <c r="F43" s="104">
        <v>13</v>
      </c>
      <c r="G43" s="104" t="s">
        <v>439</v>
      </c>
      <c r="H43" s="105" t="s">
        <v>439</v>
      </c>
      <c r="I43" s="106" t="s">
        <v>26</v>
      </c>
      <c r="J43" s="107" t="s">
        <v>425</v>
      </c>
      <c r="K43" s="105">
        <v>62.5</v>
      </c>
      <c r="L43" s="106" t="s">
        <v>26</v>
      </c>
      <c r="M43" s="107">
        <v>97.5</v>
      </c>
      <c r="N43" s="108">
        <v>0</v>
      </c>
      <c r="O43" s="39">
        <v>13</v>
      </c>
      <c r="P43" s="50"/>
      <c r="Q43" s="35">
        <v>11</v>
      </c>
      <c r="R43" s="36" t="s">
        <v>56</v>
      </c>
      <c r="S43" s="37">
        <v>20</v>
      </c>
      <c r="T43" s="38">
        <v>7</v>
      </c>
      <c r="U43" s="38">
        <v>0</v>
      </c>
      <c r="V43" s="38">
        <v>13</v>
      </c>
      <c r="W43" s="38">
        <v>16</v>
      </c>
      <c r="X43" s="56">
        <v>9</v>
      </c>
      <c r="Y43" s="57" t="s">
        <v>26</v>
      </c>
      <c r="Z43" s="58">
        <v>31</v>
      </c>
      <c r="AA43" s="56">
        <v>7</v>
      </c>
      <c r="AB43" s="57" t="s">
        <v>26</v>
      </c>
      <c r="AC43" s="58">
        <v>13</v>
      </c>
      <c r="AD43" s="94">
        <v>0</v>
      </c>
      <c r="AE43" s="39">
        <v>14</v>
      </c>
      <c r="AF43" s="45"/>
    </row>
    <row r="44" spans="1:32" ht="13.5" customHeight="1" thickBot="1">
      <c r="A44" s="40">
        <v>12</v>
      </c>
      <c r="B44" s="102" t="s">
        <v>60</v>
      </c>
      <c r="C44" s="103">
        <v>20</v>
      </c>
      <c r="D44" s="104">
        <v>5</v>
      </c>
      <c r="E44" s="104">
        <v>0</v>
      </c>
      <c r="F44" s="104">
        <v>15</v>
      </c>
      <c r="G44" s="111">
        <v>95.5</v>
      </c>
      <c r="H44" s="105">
        <v>95.5</v>
      </c>
      <c r="I44" s="113" t="s">
        <v>26</v>
      </c>
      <c r="J44" s="114">
        <v>144.5</v>
      </c>
      <c r="K44" s="112">
        <v>56.5</v>
      </c>
      <c r="L44" s="113" t="s">
        <v>26</v>
      </c>
      <c r="M44" s="114">
        <v>103.5</v>
      </c>
      <c r="N44" s="115">
        <v>0</v>
      </c>
      <c r="O44" s="44">
        <v>10</v>
      </c>
      <c r="P44" s="50"/>
      <c r="Q44" s="40">
        <v>12</v>
      </c>
      <c r="R44" s="41" t="s">
        <v>58</v>
      </c>
      <c r="S44" s="42">
        <v>20</v>
      </c>
      <c r="T44" s="43">
        <v>4</v>
      </c>
      <c r="U44" s="43">
        <v>0</v>
      </c>
      <c r="V44" s="43">
        <v>16</v>
      </c>
      <c r="W44" s="43">
        <v>17</v>
      </c>
      <c r="X44" s="59">
        <v>8</v>
      </c>
      <c r="Y44" s="60" t="s">
        <v>26</v>
      </c>
      <c r="Z44" s="61">
        <v>32</v>
      </c>
      <c r="AA44" s="59">
        <v>4</v>
      </c>
      <c r="AB44" s="60" t="s">
        <v>26</v>
      </c>
      <c r="AC44" s="61">
        <v>16</v>
      </c>
      <c r="AD44" s="95">
        <v>0</v>
      </c>
      <c r="AE44" s="44">
        <v>8</v>
      </c>
      <c r="AF44" s="45"/>
    </row>
    <row r="45" s="65" customFormat="1" ht="14.25" customHeight="1" thickBot="1"/>
    <row r="46" spans="1:32" ht="13.5" customHeight="1" thickBot="1">
      <c r="A46" s="66"/>
      <c r="B46" s="67" t="s">
        <v>23</v>
      </c>
      <c r="C46" s="67"/>
      <c r="D46" s="67"/>
      <c r="E46" s="67"/>
      <c r="F46" s="67">
        <f>MAX(C48:C61)</f>
        <v>22</v>
      </c>
      <c r="G46" s="67"/>
      <c r="H46" s="67"/>
      <c r="I46" s="67"/>
      <c r="J46" s="67"/>
      <c r="K46" s="67" t="s">
        <v>27</v>
      </c>
      <c r="L46" s="67"/>
      <c r="M46" s="67"/>
      <c r="N46" s="68"/>
      <c r="O46" s="69"/>
      <c r="P46" s="46"/>
      <c r="Q46" s="66" t="s">
        <v>24</v>
      </c>
      <c r="R46" s="67"/>
      <c r="S46" s="67"/>
      <c r="T46" s="67"/>
      <c r="U46" s="67"/>
      <c r="V46" s="67">
        <f>MAX(S48:S58)</f>
        <v>17</v>
      </c>
      <c r="W46" s="67"/>
      <c r="X46" s="67"/>
      <c r="Y46" s="67"/>
      <c r="Z46" s="67"/>
      <c r="AA46" s="67" t="s">
        <v>27</v>
      </c>
      <c r="AB46" s="67"/>
      <c r="AC46" s="67"/>
      <c r="AD46" s="68"/>
      <c r="AE46" s="69"/>
      <c r="AF46" s="45"/>
    </row>
    <row r="47" spans="1:35" ht="13.5" customHeight="1">
      <c r="A47" s="62" t="s">
        <v>13</v>
      </c>
      <c r="B47" s="63" t="s">
        <v>25</v>
      </c>
      <c r="C47" s="64" t="s">
        <v>14</v>
      </c>
      <c r="D47" s="64" t="s">
        <v>15</v>
      </c>
      <c r="E47" s="64" t="s">
        <v>16</v>
      </c>
      <c r="F47" s="64" t="s">
        <v>17</v>
      </c>
      <c r="G47" s="75"/>
      <c r="H47" s="71" t="s">
        <v>18</v>
      </c>
      <c r="I47" s="72"/>
      <c r="J47" s="73"/>
      <c r="K47" s="71" t="s">
        <v>19</v>
      </c>
      <c r="L47" s="72"/>
      <c r="M47" s="73"/>
      <c r="N47" s="64" t="s">
        <v>20</v>
      </c>
      <c r="O47" s="70" t="s">
        <v>21</v>
      </c>
      <c r="P47" s="47"/>
      <c r="Q47" s="62" t="s">
        <v>13</v>
      </c>
      <c r="R47" s="63" t="s">
        <v>25</v>
      </c>
      <c r="S47" s="64" t="s">
        <v>14</v>
      </c>
      <c r="T47" s="64" t="s">
        <v>15</v>
      </c>
      <c r="U47" s="64" t="s">
        <v>16</v>
      </c>
      <c r="V47" s="64" t="s">
        <v>17</v>
      </c>
      <c r="W47" s="75"/>
      <c r="X47" s="71" t="s">
        <v>18</v>
      </c>
      <c r="Y47" s="72"/>
      <c r="Z47" s="73"/>
      <c r="AA47" s="71" t="s">
        <v>19</v>
      </c>
      <c r="AB47" s="72"/>
      <c r="AC47" s="73"/>
      <c r="AD47" s="64" t="s">
        <v>20</v>
      </c>
      <c r="AE47" s="70" t="s">
        <v>21</v>
      </c>
      <c r="AF47" s="45"/>
      <c r="AI47" s="50"/>
    </row>
    <row r="48" spans="1:33" ht="13.5" customHeight="1">
      <c r="A48" s="35">
        <v>1</v>
      </c>
      <c r="B48" s="36" t="s">
        <v>49</v>
      </c>
      <c r="C48" s="37">
        <v>21</v>
      </c>
      <c r="D48" s="38">
        <v>16</v>
      </c>
      <c r="E48" s="38">
        <v>2</v>
      </c>
      <c r="F48" s="38">
        <v>3</v>
      </c>
      <c r="G48" s="38">
        <v>3</v>
      </c>
      <c r="H48" s="56">
        <v>135</v>
      </c>
      <c r="I48" s="57" t="s">
        <v>26</v>
      </c>
      <c r="J48" s="58">
        <v>117</v>
      </c>
      <c r="K48" s="56">
        <v>108</v>
      </c>
      <c r="L48" s="57" t="s">
        <v>26</v>
      </c>
      <c r="M48" s="58">
        <v>60</v>
      </c>
      <c r="N48" s="79">
        <v>0</v>
      </c>
      <c r="O48" s="39">
        <v>34</v>
      </c>
      <c r="P48" s="49"/>
      <c r="Q48" s="93">
        <v>1</v>
      </c>
      <c r="R48" s="36" t="s">
        <v>93</v>
      </c>
      <c r="S48" s="37">
        <v>17</v>
      </c>
      <c r="T48" s="38">
        <v>13</v>
      </c>
      <c r="U48" s="38">
        <v>0</v>
      </c>
      <c r="V48" s="38">
        <v>4</v>
      </c>
      <c r="W48" s="117"/>
      <c r="X48" s="56">
        <v>127</v>
      </c>
      <c r="Y48" s="57" t="s">
        <v>26</v>
      </c>
      <c r="Z48" s="58">
        <v>77</v>
      </c>
      <c r="AA48" s="56">
        <v>93</v>
      </c>
      <c r="AB48" s="57" t="s">
        <v>26</v>
      </c>
      <c r="AC48" s="58">
        <v>43</v>
      </c>
      <c r="AD48" s="94">
        <v>0</v>
      </c>
      <c r="AE48" s="39">
        <v>26</v>
      </c>
      <c r="AF48" s="45"/>
      <c r="AG48" s="76" t="s">
        <v>32</v>
      </c>
    </row>
    <row r="49" spans="1:32" ht="13.5" customHeight="1">
      <c r="A49" s="35">
        <v>2</v>
      </c>
      <c r="B49" s="36" t="s">
        <v>46</v>
      </c>
      <c r="C49" s="37">
        <v>21</v>
      </c>
      <c r="D49" s="38">
        <v>14</v>
      </c>
      <c r="E49" s="38">
        <v>1</v>
      </c>
      <c r="F49" s="38">
        <v>6</v>
      </c>
      <c r="G49" s="38">
        <v>3</v>
      </c>
      <c r="H49" s="56">
        <v>129</v>
      </c>
      <c r="I49" s="57" t="s">
        <v>26</v>
      </c>
      <c r="J49" s="58">
        <v>123</v>
      </c>
      <c r="K49" s="56">
        <v>100.5</v>
      </c>
      <c r="L49" s="57" t="s">
        <v>26</v>
      </c>
      <c r="M49" s="58">
        <v>67.5</v>
      </c>
      <c r="N49" s="94">
        <v>0</v>
      </c>
      <c r="O49" s="39">
        <v>29</v>
      </c>
      <c r="P49" s="50"/>
      <c r="Q49" s="35">
        <v>2</v>
      </c>
      <c r="R49" s="36" t="s">
        <v>65</v>
      </c>
      <c r="S49" s="37">
        <v>17</v>
      </c>
      <c r="T49" s="38">
        <v>13</v>
      </c>
      <c r="U49" s="38">
        <v>0</v>
      </c>
      <c r="V49" s="38">
        <v>4</v>
      </c>
      <c r="W49" s="38"/>
      <c r="X49" s="56">
        <v>120.5</v>
      </c>
      <c r="Y49" s="57" t="s">
        <v>26</v>
      </c>
      <c r="Z49" s="58">
        <v>83.5</v>
      </c>
      <c r="AA49" s="56">
        <v>86</v>
      </c>
      <c r="AB49" s="57" t="s">
        <v>26</v>
      </c>
      <c r="AC49" s="58">
        <v>50</v>
      </c>
      <c r="AD49" s="94">
        <v>0</v>
      </c>
      <c r="AE49" s="39">
        <v>26</v>
      </c>
      <c r="AF49" s="45"/>
    </row>
    <row r="50" spans="1:33" s="47" customFormat="1" ht="13.5" customHeight="1">
      <c r="A50" s="35">
        <v>3</v>
      </c>
      <c r="B50" s="36" t="s">
        <v>45</v>
      </c>
      <c r="C50" s="37">
        <v>22</v>
      </c>
      <c r="D50" s="38">
        <v>13</v>
      </c>
      <c r="E50" s="38">
        <v>2</v>
      </c>
      <c r="F50" s="38">
        <v>7</v>
      </c>
      <c r="G50" s="38">
        <v>3</v>
      </c>
      <c r="H50" s="56">
        <v>155.5</v>
      </c>
      <c r="I50" s="57" t="s">
        <v>26</v>
      </c>
      <c r="J50" s="58">
        <v>108.5</v>
      </c>
      <c r="K50" s="56">
        <v>106</v>
      </c>
      <c r="L50" s="57" t="s">
        <v>26</v>
      </c>
      <c r="M50" s="58">
        <v>70</v>
      </c>
      <c r="N50" s="94">
        <v>0</v>
      </c>
      <c r="O50" s="39">
        <v>28</v>
      </c>
      <c r="P50" s="50"/>
      <c r="Q50" s="35">
        <v>3</v>
      </c>
      <c r="R50" s="36" t="s">
        <v>69</v>
      </c>
      <c r="S50" s="37">
        <v>17</v>
      </c>
      <c r="T50" s="38">
        <v>11</v>
      </c>
      <c r="U50" s="38">
        <v>3</v>
      </c>
      <c r="V50" s="38">
        <v>3</v>
      </c>
      <c r="W50" s="38"/>
      <c r="X50" s="56">
        <v>124.5</v>
      </c>
      <c r="Y50" s="57" t="s">
        <v>26</v>
      </c>
      <c r="Z50" s="58">
        <v>79.5</v>
      </c>
      <c r="AA50" s="56">
        <v>90</v>
      </c>
      <c r="AB50" s="57" t="s">
        <v>26</v>
      </c>
      <c r="AC50" s="58">
        <v>46</v>
      </c>
      <c r="AD50" s="79">
        <v>0</v>
      </c>
      <c r="AE50" s="39">
        <v>25</v>
      </c>
      <c r="AG50" s="47" t="s">
        <v>33</v>
      </c>
    </row>
    <row r="51" spans="1:32" ht="13.5" customHeight="1">
      <c r="A51" s="35">
        <v>4</v>
      </c>
      <c r="B51" s="36" t="s">
        <v>50</v>
      </c>
      <c r="C51" s="37">
        <v>22</v>
      </c>
      <c r="D51" s="38">
        <v>13</v>
      </c>
      <c r="E51" s="38">
        <v>1</v>
      </c>
      <c r="F51" s="38">
        <v>8</v>
      </c>
      <c r="G51" s="38">
        <v>3</v>
      </c>
      <c r="H51" s="56">
        <v>140</v>
      </c>
      <c r="I51" s="57" t="s">
        <v>26</v>
      </c>
      <c r="J51" s="58">
        <v>124</v>
      </c>
      <c r="K51" s="56">
        <v>101</v>
      </c>
      <c r="L51" s="57" t="s">
        <v>26</v>
      </c>
      <c r="M51" s="58">
        <v>75</v>
      </c>
      <c r="N51" s="94">
        <v>0</v>
      </c>
      <c r="O51" s="39">
        <v>27</v>
      </c>
      <c r="P51" s="50"/>
      <c r="Q51" s="35">
        <v>4</v>
      </c>
      <c r="R51" s="36" t="s">
        <v>67</v>
      </c>
      <c r="S51" s="37">
        <v>17</v>
      </c>
      <c r="T51" s="38">
        <v>10</v>
      </c>
      <c r="U51" s="38">
        <v>2</v>
      </c>
      <c r="V51" s="38">
        <v>5</v>
      </c>
      <c r="W51" s="38"/>
      <c r="X51" s="56">
        <v>125.5</v>
      </c>
      <c r="Y51" s="57" t="s">
        <v>26</v>
      </c>
      <c r="Z51" s="58">
        <v>78.5</v>
      </c>
      <c r="AA51" s="56">
        <v>86.5</v>
      </c>
      <c r="AB51" s="57" t="s">
        <v>26</v>
      </c>
      <c r="AC51" s="58">
        <v>49.5</v>
      </c>
      <c r="AD51" s="94">
        <v>0</v>
      </c>
      <c r="AE51" s="39">
        <v>22</v>
      </c>
      <c r="AF51" s="48"/>
    </row>
    <row r="52" spans="1:33" ht="13.5" customHeight="1">
      <c r="A52" s="35">
        <v>5</v>
      </c>
      <c r="B52" s="36" t="s">
        <v>51</v>
      </c>
      <c r="C52" s="37">
        <v>21</v>
      </c>
      <c r="D52" s="38">
        <v>12</v>
      </c>
      <c r="E52" s="38">
        <v>3</v>
      </c>
      <c r="F52" s="38">
        <v>6</v>
      </c>
      <c r="G52" s="38">
        <v>3</v>
      </c>
      <c r="H52" s="56">
        <v>124</v>
      </c>
      <c r="I52" s="57" t="s">
        <v>26</v>
      </c>
      <c r="J52" s="58">
        <v>128</v>
      </c>
      <c r="K52" s="56">
        <v>93.5</v>
      </c>
      <c r="L52" s="57" t="s">
        <v>26</v>
      </c>
      <c r="M52" s="58">
        <v>74.5</v>
      </c>
      <c r="N52" s="94">
        <v>0</v>
      </c>
      <c r="O52" s="39">
        <v>27</v>
      </c>
      <c r="P52" s="51"/>
      <c r="Q52" s="35">
        <v>5</v>
      </c>
      <c r="R52" s="36" t="s">
        <v>95</v>
      </c>
      <c r="S52" s="37">
        <v>17</v>
      </c>
      <c r="T52" s="38">
        <v>10</v>
      </c>
      <c r="U52" s="38">
        <v>2</v>
      </c>
      <c r="V52" s="38">
        <v>5</v>
      </c>
      <c r="W52" s="38"/>
      <c r="X52" s="56">
        <v>112.5</v>
      </c>
      <c r="Y52" s="57" t="s">
        <v>26</v>
      </c>
      <c r="Z52" s="58">
        <v>91.5</v>
      </c>
      <c r="AA52" s="56">
        <v>74</v>
      </c>
      <c r="AB52" s="57" t="s">
        <v>26</v>
      </c>
      <c r="AC52" s="58">
        <v>62</v>
      </c>
      <c r="AD52" s="94">
        <v>0</v>
      </c>
      <c r="AE52" s="39">
        <v>22</v>
      </c>
      <c r="AF52" s="48"/>
      <c r="AG52" s="77" t="s">
        <v>49</v>
      </c>
    </row>
    <row r="53" spans="1:33" ht="13.5" customHeight="1">
      <c r="A53" s="35">
        <v>6</v>
      </c>
      <c r="B53" s="36" t="s">
        <v>48</v>
      </c>
      <c r="C53" s="37">
        <v>21</v>
      </c>
      <c r="D53" s="38">
        <v>13</v>
      </c>
      <c r="E53" s="38">
        <v>0</v>
      </c>
      <c r="F53" s="38">
        <v>8</v>
      </c>
      <c r="G53" s="38">
        <v>3</v>
      </c>
      <c r="H53" s="56">
        <v>136.5</v>
      </c>
      <c r="I53" s="57" t="s">
        <v>26</v>
      </c>
      <c r="J53" s="58">
        <v>115.5</v>
      </c>
      <c r="K53" s="56">
        <v>87</v>
      </c>
      <c r="L53" s="57" t="s">
        <v>26</v>
      </c>
      <c r="M53" s="58">
        <v>81</v>
      </c>
      <c r="N53" s="94">
        <v>0</v>
      </c>
      <c r="O53" s="39">
        <v>26</v>
      </c>
      <c r="P53" s="50"/>
      <c r="Q53" s="35">
        <v>6</v>
      </c>
      <c r="R53" s="36" t="s">
        <v>64</v>
      </c>
      <c r="S53" s="37">
        <v>17</v>
      </c>
      <c r="T53" s="38">
        <v>7</v>
      </c>
      <c r="U53" s="38">
        <v>1</v>
      </c>
      <c r="V53" s="38">
        <v>9</v>
      </c>
      <c r="W53" s="38"/>
      <c r="X53" s="56">
        <v>85</v>
      </c>
      <c r="Y53" s="57" t="s">
        <v>26</v>
      </c>
      <c r="Z53" s="58">
        <v>119</v>
      </c>
      <c r="AA53" s="56">
        <v>61</v>
      </c>
      <c r="AB53" s="57" t="s">
        <v>26</v>
      </c>
      <c r="AC53" s="58">
        <v>75</v>
      </c>
      <c r="AD53" s="79">
        <v>0</v>
      </c>
      <c r="AE53" s="39">
        <v>15</v>
      </c>
      <c r="AF53" s="48"/>
      <c r="AG53" s="77" t="s">
        <v>62</v>
      </c>
    </row>
    <row r="54" spans="1:33" ht="12.75" customHeight="1">
      <c r="A54" s="35">
        <v>7</v>
      </c>
      <c r="B54" s="36" t="s">
        <v>44</v>
      </c>
      <c r="C54" s="37">
        <v>21</v>
      </c>
      <c r="D54" s="38">
        <v>11</v>
      </c>
      <c r="E54" s="38">
        <v>1</v>
      </c>
      <c r="F54" s="38">
        <v>9</v>
      </c>
      <c r="G54" s="38">
        <v>3</v>
      </c>
      <c r="H54" s="56">
        <v>130.5</v>
      </c>
      <c r="I54" s="57" t="s">
        <v>26</v>
      </c>
      <c r="J54" s="58">
        <v>121.5</v>
      </c>
      <c r="K54" s="56">
        <v>95</v>
      </c>
      <c r="L54" s="57" t="s">
        <v>26</v>
      </c>
      <c r="M54" s="58">
        <v>73</v>
      </c>
      <c r="N54" s="94">
        <v>0</v>
      </c>
      <c r="O54" s="39">
        <v>23</v>
      </c>
      <c r="P54" s="50"/>
      <c r="Q54" s="35">
        <v>7</v>
      </c>
      <c r="R54" s="36" t="s">
        <v>94</v>
      </c>
      <c r="S54" s="37">
        <v>17</v>
      </c>
      <c r="T54" s="38">
        <v>6</v>
      </c>
      <c r="U54" s="38">
        <v>0</v>
      </c>
      <c r="V54" s="38">
        <v>11</v>
      </c>
      <c r="W54" s="38"/>
      <c r="X54" s="56">
        <v>85.5</v>
      </c>
      <c r="Y54" s="57" t="s">
        <v>26</v>
      </c>
      <c r="Z54" s="58">
        <v>118.5</v>
      </c>
      <c r="AA54" s="56">
        <v>54</v>
      </c>
      <c r="AB54" s="57" t="s">
        <v>26</v>
      </c>
      <c r="AC54" s="58">
        <v>82</v>
      </c>
      <c r="AD54" s="94">
        <v>0</v>
      </c>
      <c r="AE54" s="39">
        <v>12</v>
      </c>
      <c r="AF54" s="48"/>
      <c r="AG54" s="77"/>
    </row>
    <row r="55" spans="1:32" ht="13.5" customHeight="1">
      <c r="A55" s="35">
        <v>8</v>
      </c>
      <c r="B55" s="36" t="s">
        <v>62</v>
      </c>
      <c r="C55" s="37">
        <v>21</v>
      </c>
      <c r="D55" s="38">
        <v>10</v>
      </c>
      <c r="E55" s="38">
        <v>2</v>
      </c>
      <c r="F55" s="38">
        <v>9</v>
      </c>
      <c r="G55" s="38">
        <v>3</v>
      </c>
      <c r="H55" s="56">
        <v>130</v>
      </c>
      <c r="I55" s="57" t="s">
        <v>26</v>
      </c>
      <c r="J55" s="58">
        <v>122</v>
      </c>
      <c r="K55" s="56">
        <v>88</v>
      </c>
      <c r="L55" s="57" t="s">
        <v>26</v>
      </c>
      <c r="M55" s="58">
        <v>80</v>
      </c>
      <c r="N55" s="79">
        <v>0</v>
      </c>
      <c r="O55" s="39">
        <v>22</v>
      </c>
      <c r="P55" s="50"/>
      <c r="Q55" s="35">
        <v>8</v>
      </c>
      <c r="R55" s="36" t="s">
        <v>66</v>
      </c>
      <c r="S55" s="37">
        <v>17</v>
      </c>
      <c r="T55" s="38">
        <v>4</v>
      </c>
      <c r="U55" s="38">
        <v>2</v>
      </c>
      <c r="V55" s="38">
        <v>11</v>
      </c>
      <c r="W55" s="38"/>
      <c r="X55" s="56">
        <v>80.5</v>
      </c>
      <c r="Y55" s="57" t="s">
        <v>26</v>
      </c>
      <c r="Z55" s="58">
        <v>123.5</v>
      </c>
      <c r="AA55" s="56">
        <v>51</v>
      </c>
      <c r="AB55" s="57" t="s">
        <v>26</v>
      </c>
      <c r="AC55" s="58">
        <v>85</v>
      </c>
      <c r="AD55" s="94">
        <v>0</v>
      </c>
      <c r="AE55" s="39">
        <v>10</v>
      </c>
      <c r="AF55" s="48"/>
    </row>
    <row r="56" spans="1:32" ht="13.5" customHeight="1">
      <c r="A56" s="35">
        <v>9</v>
      </c>
      <c r="B56" s="36" t="s">
        <v>43</v>
      </c>
      <c r="C56" s="37">
        <v>22</v>
      </c>
      <c r="D56" s="38">
        <v>8</v>
      </c>
      <c r="E56" s="38">
        <v>2</v>
      </c>
      <c r="F56" s="38">
        <v>12</v>
      </c>
      <c r="G56" s="38">
        <v>3</v>
      </c>
      <c r="H56" s="56">
        <v>127</v>
      </c>
      <c r="I56" s="57" t="s">
        <v>26</v>
      </c>
      <c r="J56" s="58">
        <v>137</v>
      </c>
      <c r="K56" s="56">
        <v>79.5</v>
      </c>
      <c r="L56" s="57" t="s">
        <v>26</v>
      </c>
      <c r="M56" s="58">
        <v>96.5</v>
      </c>
      <c r="N56" s="94">
        <v>0</v>
      </c>
      <c r="O56" s="39">
        <v>18</v>
      </c>
      <c r="P56" s="50"/>
      <c r="Q56" s="35">
        <v>9</v>
      </c>
      <c r="R56" s="36" t="s">
        <v>68</v>
      </c>
      <c r="S56" s="37">
        <v>17</v>
      </c>
      <c r="T56" s="38">
        <v>4</v>
      </c>
      <c r="U56" s="38">
        <v>0</v>
      </c>
      <c r="V56" s="38">
        <v>13</v>
      </c>
      <c r="W56" s="38"/>
      <c r="X56" s="56">
        <v>79</v>
      </c>
      <c r="Y56" s="57" t="s">
        <v>26</v>
      </c>
      <c r="Z56" s="58">
        <v>125</v>
      </c>
      <c r="AA56" s="56">
        <v>50.5</v>
      </c>
      <c r="AB56" s="57" t="s">
        <v>26</v>
      </c>
      <c r="AC56" s="58">
        <v>85.5</v>
      </c>
      <c r="AD56" s="94">
        <v>0</v>
      </c>
      <c r="AE56" s="39">
        <v>8</v>
      </c>
      <c r="AF56" s="48"/>
    </row>
    <row r="57" spans="1:33" ht="13.5" customHeight="1" thickBot="1">
      <c r="A57" s="35">
        <v>10</v>
      </c>
      <c r="B57" s="36" t="s">
        <v>63</v>
      </c>
      <c r="C57" s="37">
        <v>21</v>
      </c>
      <c r="D57" s="38">
        <v>5</v>
      </c>
      <c r="E57" s="38">
        <v>3</v>
      </c>
      <c r="F57" s="38">
        <v>13</v>
      </c>
      <c r="G57" s="38">
        <v>3</v>
      </c>
      <c r="H57" s="56">
        <v>123.5</v>
      </c>
      <c r="I57" s="57" t="s">
        <v>26</v>
      </c>
      <c r="J57" s="58">
        <v>128.5</v>
      </c>
      <c r="K57" s="56">
        <v>70</v>
      </c>
      <c r="L57" s="57" t="s">
        <v>26</v>
      </c>
      <c r="M57" s="58">
        <v>98</v>
      </c>
      <c r="N57" s="94">
        <v>0</v>
      </c>
      <c r="O57" s="39">
        <v>13</v>
      </c>
      <c r="P57" s="50"/>
      <c r="Q57" s="40">
        <v>10</v>
      </c>
      <c r="R57" s="36" t="s">
        <v>96</v>
      </c>
      <c r="S57" s="37">
        <v>17</v>
      </c>
      <c r="T57" s="38">
        <v>2</v>
      </c>
      <c r="U57" s="38">
        <v>1</v>
      </c>
      <c r="V57" s="38">
        <v>14</v>
      </c>
      <c r="W57" s="38"/>
      <c r="X57" s="56">
        <v>77</v>
      </c>
      <c r="Y57" s="57" t="s">
        <v>26</v>
      </c>
      <c r="Z57" s="58">
        <v>127</v>
      </c>
      <c r="AA57" s="56">
        <v>36</v>
      </c>
      <c r="AB57" s="57" t="s">
        <v>26</v>
      </c>
      <c r="AC57" s="58">
        <v>100</v>
      </c>
      <c r="AD57" s="94">
        <v>0</v>
      </c>
      <c r="AE57" s="39">
        <v>5</v>
      </c>
      <c r="AF57" s="48"/>
      <c r="AG57" s="77" t="s">
        <v>34</v>
      </c>
    </row>
    <row r="58" spans="1:32" ht="13.5" customHeight="1">
      <c r="A58" s="35">
        <v>11</v>
      </c>
      <c r="B58" s="36" t="s">
        <v>42</v>
      </c>
      <c r="C58" s="37">
        <v>21</v>
      </c>
      <c r="D58" s="38">
        <v>5</v>
      </c>
      <c r="E58" s="38">
        <v>3</v>
      </c>
      <c r="F58" s="38">
        <v>13</v>
      </c>
      <c r="G58" s="38">
        <v>3</v>
      </c>
      <c r="H58" s="56">
        <v>100.5</v>
      </c>
      <c r="I58" s="57" t="s">
        <v>26</v>
      </c>
      <c r="J58" s="58">
        <v>151.5</v>
      </c>
      <c r="K58" s="56">
        <v>62.5</v>
      </c>
      <c r="L58" s="57" t="s">
        <v>26</v>
      </c>
      <c r="M58" s="58">
        <v>105.5</v>
      </c>
      <c r="N58" s="79">
        <v>1</v>
      </c>
      <c r="O58" s="39">
        <v>12</v>
      </c>
      <c r="P58" s="50"/>
      <c r="Q58"/>
      <c r="R58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48"/>
    </row>
    <row r="59" spans="1:35" ht="13.5" customHeight="1" thickBot="1">
      <c r="A59" s="35">
        <v>12</v>
      </c>
      <c r="B59" s="36" t="s">
        <v>41</v>
      </c>
      <c r="C59" s="37">
        <v>21</v>
      </c>
      <c r="D59" s="38">
        <v>5</v>
      </c>
      <c r="E59" s="38">
        <v>0</v>
      </c>
      <c r="F59" s="38">
        <v>16</v>
      </c>
      <c r="G59" s="38">
        <v>3</v>
      </c>
      <c r="H59" s="56">
        <v>122</v>
      </c>
      <c r="I59" s="57" t="s">
        <v>26</v>
      </c>
      <c r="J59" s="58">
        <v>130</v>
      </c>
      <c r="K59" s="56">
        <v>65.5</v>
      </c>
      <c r="L59" s="57" t="s">
        <v>26</v>
      </c>
      <c r="M59" s="58">
        <v>102.5</v>
      </c>
      <c r="N59" s="95">
        <v>0</v>
      </c>
      <c r="O59" s="39">
        <v>10</v>
      </c>
      <c r="P59" s="50"/>
      <c r="Q59" s="88"/>
      <c r="S59" s="88"/>
      <c r="T59" s="89"/>
      <c r="U59" s="89"/>
      <c r="V59" s="89"/>
      <c r="W59" s="89"/>
      <c r="X59" s="90"/>
      <c r="Y59" s="91"/>
      <c r="Z59" s="90"/>
      <c r="AA59" s="90"/>
      <c r="AB59" s="91"/>
      <c r="AC59" s="90"/>
      <c r="AD59" s="89"/>
      <c r="AE59" s="88"/>
      <c r="AF59" s="48"/>
      <c r="AG59" s="77"/>
      <c r="AH59" s="77"/>
      <c r="AI59" s="77"/>
    </row>
    <row r="60" spans="1:35" ht="13.5" customHeight="1" thickBot="1">
      <c r="A60" s="35">
        <v>13</v>
      </c>
      <c r="B60" s="36" t="s">
        <v>47</v>
      </c>
      <c r="C60" s="37">
        <v>21</v>
      </c>
      <c r="D60" s="38">
        <v>3</v>
      </c>
      <c r="E60" s="38">
        <v>0</v>
      </c>
      <c r="F60" s="38">
        <v>18</v>
      </c>
      <c r="G60" s="38">
        <v>3</v>
      </c>
      <c r="H60" s="56">
        <v>96</v>
      </c>
      <c r="I60" s="57" t="s">
        <v>26</v>
      </c>
      <c r="J60" s="58">
        <v>156</v>
      </c>
      <c r="K60" s="56">
        <v>47.5</v>
      </c>
      <c r="L60" s="57" t="s">
        <v>26</v>
      </c>
      <c r="M60" s="58">
        <v>120.5</v>
      </c>
      <c r="N60" s="95">
        <v>0</v>
      </c>
      <c r="O60" s="39">
        <v>6</v>
      </c>
      <c r="P60" s="5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 s="48"/>
      <c r="AG60" s="77"/>
      <c r="AH60" s="77"/>
      <c r="AI60" s="77"/>
    </row>
    <row r="61" spans="1:35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Q61"/>
      <c r="R61"/>
      <c r="S61"/>
      <c r="T61"/>
      <c r="U61"/>
      <c r="V61"/>
      <c r="W61"/>
      <c r="X61" t="s">
        <v>72</v>
      </c>
      <c r="Y61"/>
      <c r="AA61"/>
      <c r="AB61"/>
      <c r="AC61"/>
      <c r="AD61" s="79"/>
      <c r="AE61"/>
      <c r="AF61" s="48"/>
      <c r="AG61" s="77"/>
      <c r="AH61" s="77"/>
      <c r="AI61" s="77"/>
    </row>
    <row r="62" spans="17:35" ht="13.5" customHeight="1"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 s="48"/>
      <c r="AG62" s="87"/>
      <c r="AH62" s="77"/>
      <c r="AI62" s="77"/>
    </row>
    <row r="63" spans="16:35" ht="13.5" customHeight="1">
      <c r="P63" s="74"/>
      <c r="Q63" s="74"/>
      <c r="R63" s="74"/>
      <c r="S63" s="78"/>
      <c r="T63" s="74"/>
      <c r="U63" s="74"/>
      <c r="V63" s="74"/>
      <c r="W63" s="74"/>
      <c r="X63" s="78"/>
      <c r="Y63" s="78"/>
      <c r="Z63" s="78"/>
      <c r="AA63" s="78"/>
      <c r="AB63" s="74"/>
      <c r="AC63" s="78"/>
      <c r="AD63" s="78"/>
      <c r="AE63" s="74"/>
      <c r="AF63" s="48"/>
      <c r="AG63" s="86"/>
      <c r="AH63" s="77"/>
      <c r="AI63" s="77"/>
    </row>
    <row r="64" spans="17:35" ht="13.5" customHeight="1">
      <c r="Q64" s="45"/>
      <c r="R64" s="45"/>
      <c r="S64" s="45"/>
      <c r="T64" s="45"/>
      <c r="U64" s="45"/>
      <c r="V64" s="45"/>
      <c r="W64" s="45"/>
      <c r="X64" s="45"/>
      <c r="Z64" s="45"/>
      <c r="AA64" s="45"/>
      <c r="AB64" s="45"/>
      <c r="AE64" s="45"/>
      <c r="AF64" s="48"/>
      <c r="AG64" s="77"/>
      <c r="AH64" s="77"/>
      <c r="AI64" s="77"/>
    </row>
    <row r="65" spans="1:35" ht="15" customHeight="1">
      <c r="A65" s="45"/>
      <c r="Q65" s="45"/>
      <c r="R6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D65" s="45"/>
      <c r="AE65" s="45"/>
      <c r="AF65" s="48"/>
      <c r="AG65" s="77"/>
      <c r="AH65" s="77"/>
      <c r="AI65" s="77"/>
    </row>
    <row r="66" spans="1:35" ht="15" customHeight="1">
      <c r="A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45"/>
      <c r="AG66" s="77"/>
      <c r="AH66" s="77"/>
      <c r="AI66" s="77"/>
    </row>
    <row r="67" spans="1:32" ht="15" customHeight="1">
      <c r="A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45"/>
    </row>
    <row r="68" ht="15" customHeight="1">
      <c r="AF68" s="45"/>
    </row>
    <row r="69" spans="30:32" ht="15" customHeight="1">
      <c r="AD69" s="45"/>
      <c r="AE69" s="45"/>
      <c r="AF69" s="45"/>
    </row>
    <row r="70" spans="1:32" ht="15" customHeight="1">
      <c r="A70" s="45"/>
      <c r="AD70" s="45"/>
      <c r="AE70" s="45"/>
      <c r="AF70" s="45"/>
    </row>
    <row r="71" spans="1:32" ht="15" customHeight="1">
      <c r="A71" s="45"/>
      <c r="AD71" s="45"/>
      <c r="AE71" s="45"/>
      <c r="AF71" s="45"/>
    </row>
    <row r="72" ht="15" customHeight="1">
      <c r="AF72" s="45"/>
    </row>
    <row r="73" ht="15" customHeight="1">
      <c r="AF73" s="45"/>
    </row>
    <row r="74" ht="15" customHeight="1">
      <c r="AF74" s="45"/>
    </row>
    <row r="75" ht="15" customHeight="1">
      <c r="AF75" s="45"/>
    </row>
    <row r="76" ht="15" customHeight="1">
      <c r="AF76" s="45"/>
    </row>
    <row r="77" ht="15" customHeight="1">
      <c r="AF77" s="45"/>
    </row>
    <row r="78" ht="15" customHeight="1">
      <c r="AF78" s="45"/>
    </row>
    <row r="79" ht="11.25" customHeight="1">
      <c r="AF79" s="45"/>
    </row>
    <row r="80" ht="15" customHeight="1">
      <c r="AF80" s="45"/>
    </row>
    <row r="81" ht="15" customHeight="1">
      <c r="AF81" s="45"/>
    </row>
    <row r="82" ht="15" customHeight="1">
      <c r="AF82" s="45"/>
    </row>
    <row r="83" spans="14:32" ht="15" customHeight="1">
      <c r="N83"/>
      <c r="O83"/>
      <c r="AF83" s="45"/>
    </row>
    <row r="84" spans="14:32" ht="15" customHeight="1">
      <c r="N84"/>
      <c r="O84"/>
      <c r="AF84" s="45"/>
    </row>
    <row r="85" spans="14:32" ht="15" customHeight="1">
      <c r="N85"/>
      <c r="O85"/>
      <c r="AF85" s="45"/>
    </row>
    <row r="86" spans="14:32" ht="15" customHeight="1">
      <c r="N86"/>
      <c r="O86"/>
      <c r="AF86" s="45"/>
    </row>
    <row r="87" ht="15" customHeight="1">
      <c r="AF87" s="45"/>
    </row>
    <row r="88" ht="15" customHeight="1">
      <c r="AF88" s="45"/>
    </row>
    <row r="89" ht="15" customHeight="1">
      <c r="AF89" s="45"/>
    </row>
    <row r="90" ht="15" customHeight="1">
      <c r="AF90" s="45"/>
    </row>
    <row r="91" ht="15" customHeight="1">
      <c r="AF91" s="45"/>
    </row>
    <row r="92" ht="15" customHeight="1">
      <c r="AF92" s="45"/>
    </row>
    <row r="93" ht="15" customHeight="1">
      <c r="AF93" s="45"/>
    </row>
    <row r="94" ht="15" customHeight="1">
      <c r="AF94" s="45"/>
    </row>
    <row r="95" ht="15" customHeight="1">
      <c r="AF95" s="45"/>
    </row>
    <row r="96" spans="9:32" ht="15" customHeight="1">
      <c r="I96" s="53"/>
      <c r="AF96" s="45"/>
    </row>
    <row r="97" spans="9:32" ht="15" customHeight="1">
      <c r="I97" s="53"/>
      <c r="AF97" s="45"/>
    </row>
    <row r="98" ht="15" customHeight="1">
      <c r="AF98" s="45"/>
    </row>
    <row r="99" ht="15" customHeight="1">
      <c r="AF99" s="45"/>
    </row>
    <row r="100" ht="15" customHeight="1">
      <c r="AF100" s="45"/>
    </row>
    <row r="101" ht="15" customHeight="1">
      <c r="AF101" s="45"/>
    </row>
    <row r="102" ht="15" customHeight="1">
      <c r="AF102" s="45"/>
    </row>
    <row r="103" ht="15" customHeight="1">
      <c r="AF103" s="45"/>
    </row>
    <row r="104" ht="15" customHeight="1">
      <c r="AF104" s="45"/>
    </row>
    <row r="105" ht="15" customHeight="1">
      <c r="AF105" s="45"/>
    </row>
    <row r="106" ht="15" customHeight="1">
      <c r="AF106" s="45"/>
    </row>
    <row r="107" ht="15" customHeight="1">
      <c r="AF107" s="45"/>
    </row>
    <row r="108" ht="15" customHeight="1">
      <c r="AF108" s="45"/>
    </row>
    <row r="109" ht="15" customHeight="1">
      <c r="AF109" s="45"/>
    </row>
    <row r="110" ht="15" customHeight="1">
      <c r="AF110" s="45"/>
    </row>
    <row r="111" ht="15" customHeight="1">
      <c r="AF111" s="45"/>
    </row>
    <row r="112" ht="15" customHeight="1">
      <c r="AF112" s="45"/>
    </row>
    <row r="113" ht="15" customHeight="1">
      <c r="AF113" s="45"/>
    </row>
    <row r="114" ht="15" customHeight="1">
      <c r="AF114" s="45"/>
    </row>
    <row r="115" ht="15" customHeight="1">
      <c r="AF115" s="45"/>
    </row>
    <row r="116" ht="15" customHeight="1">
      <c r="AF116" s="45"/>
    </row>
    <row r="117" ht="15" customHeight="1">
      <c r="AF117" s="45"/>
    </row>
    <row r="118" ht="15" customHeight="1">
      <c r="AF118" s="45"/>
    </row>
    <row r="119" ht="15" customHeight="1">
      <c r="AF119" s="45"/>
    </row>
    <row r="120" ht="15" customHeight="1">
      <c r="AF120" s="45"/>
    </row>
    <row r="121" ht="15" customHeight="1">
      <c r="AF121" s="45"/>
    </row>
    <row r="122" ht="15" customHeight="1">
      <c r="AF122" s="45"/>
    </row>
    <row r="123" ht="15" customHeight="1">
      <c r="AF123" s="45"/>
    </row>
    <row r="124" ht="15" customHeight="1">
      <c r="AF124" s="45"/>
    </row>
    <row r="125" ht="15" customHeight="1">
      <c r="AF125" s="45"/>
    </row>
    <row r="126" ht="15" customHeight="1">
      <c r="AF126" s="45"/>
    </row>
    <row r="127" ht="15" customHeight="1">
      <c r="AF127" s="45"/>
    </row>
    <row r="128" ht="15" customHeight="1">
      <c r="AF128" s="45"/>
    </row>
    <row r="129" ht="15" customHeight="1">
      <c r="AF129" s="45"/>
    </row>
    <row r="130" ht="15" customHeight="1">
      <c r="AF130" s="45"/>
    </row>
    <row r="131" ht="15" customHeight="1">
      <c r="AF131" s="45"/>
    </row>
    <row r="132" ht="15" customHeight="1">
      <c r="AF132" s="45"/>
    </row>
    <row r="133" ht="15" customHeight="1">
      <c r="AF133" s="45"/>
    </row>
    <row r="134" ht="15" customHeight="1">
      <c r="AF134" s="45"/>
    </row>
    <row r="135" ht="15" customHeight="1">
      <c r="AF135" s="45"/>
    </row>
    <row r="136" ht="15" customHeight="1">
      <c r="AF136" s="45"/>
    </row>
    <row r="137" ht="15" customHeight="1">
      <c r="AF137" s="45"/>
    </row>
    <row r="138" ht="15" customHeight="1">
      <c r="AF138" s="45"/>
    </row>
    <row r="139" ht="15" customHeight="1">
      <c r="AF139" s="45"/>
    </row>
    <row r="140" ht="15" customHeight="1">
      <c r="AF140" s="45"/>
    </row>
    <row r="141" ht="15" customHeight="1">
      <c r="AF141" s="45"/>
    </row>
    <row r="142" ht="15" customHeight="1">
      <c r="AF142" s="45"/>
    </row>
    <row r="143" ht="13.5" customHeight="1">
      <c r="AF143" s="45"/>
    </row>
    <row r="144" ht="13.5" customHeight="1">
      <c r="AF144" s="45"/>
    </row>
    <row r="145" ht="13.5" customHeight="1">
      <c r="AF145" s="45"/>
    </row>
    <row r="146" ht="13.5" customHeight="1">
      <c r="AF146" s="45"/>
    </row>
    <row r="147" ht="13.5" customHeight="1">
      <c r="AF147" s="45"/>
    </row>
    <row r="148" ht="13.5" customHeight="1">
      <c r="AF148" s="45"/>
    </row>
    <row r="149" ht="13.5" customHeight="1">
      <c r="AF149" s="45"/>
    </row>
    <row r="150" ht="13.5" customHeight="1">
      <c r="AF150" s="45"/>
    </row>
    <row r="151" ht="13.5" customHeight="1">
      <c r="AF151" s="45"/>
    </row>
    <row r="152" ht="13.5" customHeight="1">
      <c r="AF152" s="45"/>
    </row>
    <row r="153" ht="13.5" customHeight="1">
      <c r="AF153" s="45"/>
    </row>
    <row r="154" ht="13.5" customHeight="1">
      <c r="AF154" s="45"/>
    </row>
    <row r="155" ht="13.5" customHeight="1">
      <c r="AF155" s="45"/>
    </row>
    <row r="156" ht="13.5" customHeight="1">
      <c r="AF156" s="45"/>
    </row>
    <row r="157" ht="13.5" customHeight="1">
      <c r="AF157" s="45"/>
    </row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12">
    <mergeCell ref="K17:M17"/>
    <mergeCell ref="X17:Z17"/>
    <mergeCell ref="AA17:AC17"/>
    <mergeCell ref="H2:J2"/>
    <mergeCell ref="K2:M2"/>
    <mergeCell ref="X2:Z2"/>
    <mergeCell ref="K32:M32"/>
    <mergeCell ref="X32:Z32"/>
    <mergeCell ref="AA32:AC32"/>
    <mergeCell ref="H32:J32"/>
    <mergeCell ref="AA2:AC2"/>
    <mergeCell ref="H17:J17"/>
  </mergeCells>
  <printOptions/>
  <pageMargins left="0.7" right="0.7" top="0.75" bottom="0.75" header="0.3" footer="0.3"/>
  <pageSetup horizontalDpi="600" verticalDpi="600" orientation="landscape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0"/>
  <sheetViews>
    <sheetView tabSelected="1" zoomScaleSheetLayoutView="90" workbookViewId="0" topLeftCell="A1">
      <selection activeCell="Y74" sqref="Y74"/>
    </sheetView>
  </sheetViews>
  <sheetFormatPr defaultColWidth="9.140625" defaultRowHeight="15"/>
  <cols>
    <col min="1" max="1" width="19.7109375" style="211" customWidth="1"/>
    <col min="2" max="5" width="5.00390625" style="211" customWidth="1"/>
    <col min="6" max="6" width="0.9921875" style="211" customWidth="1"/>
    <col min="7" max="7" width="5.00390625" style="211" customWidth="1"/>
    <col min="8" max="8" width="17.7109375" style="211" customWidth="1"/>
    <col min="9" max="10" width="5.00390625" style="211" customWidth="1"/>
    <col min="11" max="11" width="5.8515625" style="211" customWidth="1"/>
    <col min="12" max="12" width="2.7109375" style="211" customWidth="1"/>
    <col min="13" max="13" width="17.7109375" style="211" customWidth="1"/>
    <col min="14" max="15" width="4.8515625" style="211" customWidth="1"/>
    <col min="16" max="17" width="5.00390625" style="211" customWidth="1"/>
    <col min="18" max="18" width="1.28515625" style="211" customWidth="1"/>
    <col min="19" max="19" width="5.00390625" style="211" customWidth="1"/>
    <col min="20" max="20" width="17.7109375" style="211" customWidth="1"/>
    <col min="21" max="22" width="4.8515625" style="211" customWidth="1"/>
    <col min="23" max="23" width="5.57421875" style="211" customWidth="1"/>
    <col min="24" max="16384" width="9.140625" style="211" customWidth="1"/>
  </cols>
  <sheetData>
    <row r="1" spans="1:23" ht="12.75" customHeight="1">
      <c r="A1" s="212" t="s">
        <v>35</v>
      </c>
      <c r="B1" s="213"/>
      <c r="C1" s="213"/>
      <c r="D1" s="213"/>
      <c r="E1" s="213"/>
      <c r="F1" s="213"/>
      <c r="G1" s="213"/>
      <c r="H1" s="213"/>
      <c r="I1" s="214">
        <v>20</v>
      </c>
      <c r="J1" s="215" t="s">
        <v>1</v>
      </c>
      <c r="K1" s="213"/>
      <c r="L1" s="243"/>
      <c r="M1" s="212" t="s">
        <v>0</v>
      </c>
      <c r="N1" s="308"/>
      <c r="O1" s="213"/>
      <c r="P1" s="213"/>
      <c r="Q1" s="213"/>
      <c r="R1" s="213"/>
      <c r="S1" s="213"/>
      <c r="T1" s="213"/>
      <c r="U1" s="214">
        <f>Jegyzőkönyvek!I9</f>
        <v>20</v>
      </c>
      <c r="V1" s="215" t="s">
        <v>1</v>
      </c>
      <c r="W1" s="213"/>
    </row>
    <row r="2" spans="1:23" ht="12.75" customHeight="1">
      <c r="A2" s="356" t="str">
        <f>Jegyzőkönyvek!A10</f>
        <v>Répcelaki SE</v>
      </c>
      <c r="B2" s="357"/>
      <c r="C2" s="357"/>
      <c r="D2" s="358"/>
      <c r="E2" s="216"/>
      <c r="F2" s="217"/>
      <c r="G2" s="218"/>
      <c r="H2" s="344" t="str">
        <f>Jegyzőkönyvek!H10</f>
        <v>Zalegerszegi TK</v>
      </c>
      <c r="I2" s="345"/>
      <c r="J2" s="345"/>
      <c r="K2" s="346"/>
      <c r="L2" s="243"/>
      <c r="M2" s="356" t="str">
        <f>Jegyzőkönyvek!M10</f>
        <v>Nyiregyházi TK</v>
      </c>
      <c r="N2" s="357"/>
      <c r="O2" s="357"/>
      <c r="P2" s="358"/>
      <c r="Q2" s="216"/>
      <c r="R2" s="217"/>
      <c r="S2" s="218"/>
      <c r="T2" s="356" t="str">
        <f>Jegyzőkönyvek!T10</f>
        <v>Sport 36 Vasasszonyfa SE</v>
      </c>
      <c r="U2" s="357"/>
      <c r="V2" s="357"/>
      <c r="W2" s="358"/>
    </row>
    <row r="3" spans="1:23" ht="12.75" customHeight="1">
      <c r="A3" s="219" t="s">
        <v>2</v>
      </c>
      <c r="B3" s="220" t="s">
        <v>3</v>
      </c>
      <c r="C3" s="220" t="s">
        <v>4</v>
      </c>
      <c r="D3" s="221" t="s">
        <v>5</v>
      </c>
      <c r="E3" s="222"/>
      <c r="F3" s="223"/>
      <c r="G3" s="224"/>
      <c r="H3" s="225" t="s">
        <v>2</v>
      </c>
      <c r="I3" s="220" t="s">
        <v>3</v>
      </c>
      <c r="J3" s="220" t="s">
        <v>4</v>
      </c>
      <c r="K3" s="221" t="s">
        <v>5</v>
      </c>
      <c r="L3" s="243"/>
      <c r="M3" s="219" t="s">
        <v>2</v>
      </c>
      <c r="N3" s="220" t="s">
        <v>3</v>
      </c>
      <c r="O3" s="220" t="s">
        <v>4</v>
      </c>
      <c r="P3" s="221" t="s">
        <v>5</v>
      </c>
      <c r="Q3" s="222"/>
      <c r="R3" s="223"/>
      <c r="S3" s="224"/>
      <c r="T3" s="225" t="s">
        <v>2</v>
      </c>
      <c r="U3" s="220" t="s">
        <v>3</v>
      </c>
      <c r="V3" s="220" t="s">
        <v>4</v>
      </c>
      <c r="W3" s="221" t="s">
        <v>5</v>
      </c>
    </row>
    <row r="4" spans="1:23" ht="12.75" customHeight="1">
      <c r="A4" s="8" t="s">
        <v>316</v>
      </c>
      <c r="B4" s="9">
        <v>532</v>
      </c>
      <c r="C4" s="9">
        <v>3</v>
      </c>
      <c r="D4" s="9">
        <v>1</v>
      </c>
      <c r="E4" s="222"/>
      <c r="F4" s="223"/>
      <c r="G4" s="224"/>
      <c r="H4" s="8" t="s">
        <v>318</v>
      </c>
      <c r="I4" s="9">
        <v>507</v>
      </c>
      <c r="J4" s="9">
        <v>1</v>
      </c>
      <c r="K4" s="9">
        <v>0</v>
      </c>
      <c r="L4" s="243"/>
      <c r="M4" s="8" t="s">
        <v>320</v>
      </c>
      <c r="N4" s="9">
        <v>464</v>
      </c>
      <c r="O4" s="9">
        <v>1</v>
      </c>
      <c r="P4" s="9">
        <v>0</v>
      </c>
      <c r="Q4" s="222"/>
      <c r="R4" s="223"/>
      <c r="S4" s="224"/>
      <c r="T4" s="8" t="s">
        <v>322</v>
      </c>
      <c r="U4" s="9">
        <v>491</v>
      </c>
      <c r="V4" s="9">
        <v>3</v>
      </c>
      <c r="W4" s="9">
        <v>1</v>
      </c>
    </row>
    <row r="5" spans="1:23" ht="12.75" customHeight="1">
      <c r="A5" s="8" t="s">
        <v>317</v>
      </c>
      <c r="B5" s="9">
        <v>478</v>
      </c>
      <c r="C5" s="9">
        <v>0</v>
      </c>
      <c r="D5" s="9">
        <v>0</v>
      </c>
      <c r="E5" s="228"/>
      <c r="F5" s="228"/>
      <c r="G5" s="228"/>
      <c r="H5" s="8" t="s">
        <v>319</v>
      </c>
      <c r="I5" s="9">
        <v>574</v>
      </c>
      <c r="J5" s="9">
        <v>4</v>
      </c>
      <c r="K5" s="9">
        <v>1</v>
      </c>
      <c r="L5" s="243"/>
      <c r="M5" s="8" t="s">
        <v>321</v>
      </c>
      <c r="N5" s="9">
        <v>356</v>
      </c>
      <c r="O5" s="9">
        <v>0</v>
      </c>
      <c r="P5" s="9">
        <v>0</v>
      </c>
      <c r="Q5" s="228"/>
      <c r="R5" s="228"/>
      <c r="S5" s="228"/>
      <c r="T5" s="8" t="s">
        <v>323</v>
      </c>
      <c r="U5" s="9">
        <v>542</v>
      </c>
      <c r="V5" s="9">
        <v>4</v>
      </c>
      <c r="W5" s="9">
        <v>1</v>
      </c>
    </row>
    <row r="6" spans="1:23" ht="12.75" customHeight="1">
      <c r="A6" s="229" t="s">
        <v>6</v>
      </c>
      <c r="B6" s="230">
        <f>SUM(B4:B5)</f>
        <v>1010</v>
      </c>
      <c r="C6" s="231">
        <f>SUM(C4:C5)</f>
        <v>3</v>
      </c>
      <c r="D6" s="232">
        <f>SUM(D4:D5)</f>
        <v>1</v>
      </c>
      <c r="E6" s="233"/>
      <c r="F6" s="233"/>
      <c r="G6" s="233"/>
      <c r="H6" s="234" t="s">
        <v>6</v>
      </c>
      <c r="I6" s="230">
        <f>SUM(I4:I5)</f>
        <v>1081</v>
      </c>
      <c r="J6" s="231">
        <f>SUM(J4:J5)</f>
        <v>5</v>
      </c>
      <c r="K6" s="232">
        <f>SUM(K4:K5)</f>
        <v>1</v>
      </c>
      <c r="L6" s="243"/>
      <c r="M6" s="229" t="s">
        <v>6</v>
      </c>
      <c r="N6" s="230">
        <f>SUM(N4:N5)</f>
        <v>820</v>
      </c>
      <c r="O6" s="231">
        <f>SUM(O4:O5)</f>
        <v>1</v>
      </c>
      <c r="P6" s="232">
        <f>SUM(P4:P5)</f>
        <v>0</v>
      </c>
      <c r="Q6" s="233"/>
      <c r="R6" s="233"/>
      <c r="S6" s="233"/>
      <c r="T6" s="234" t="s">
        <v>6</v>
      </c>
      <c r="U6" s="230">
        <f>SUM(U4:U5)</f>
        <v>1033</v>
      </c>
      <c r="V6" s="231">
        <f>SUM(V4:V5)</f>
        <v>7</v>
      </c>
      <c r="W6" s="232">
        <f>SUM(W4:W5)</f>
        <v>2</v>
      </c>
    </row>
    <row r="7" spans="1:23" ht="12.75" customHeight="1">
      <c r="A7" s="235" t="s">
        <v>7</v>
      </c>
      <c r="B7" s="236"/>
      <c r="C7" s="236"/>
      <c r="D7" s="237">
        <f>IF(B6&gt;I6,2,IF(I6&gt;B6,0,1))</f>
        <v>0</v>
      </c>
      <c r="E7" s="238">
        <f>SUM(D6:D7)</f>
        <v>1</v>
      </c>
      <c r="F7" s="239"/>
      <c r="G7" s="240">
        <f>SUM(K6:K7)</f>
        <v>3</v>
      </c>
      <c r="H7" s="241"/>
      <c r="I7" s="236"/>
      <c r="J7" s="236"/>
      <c r="K7" s="242">
        <f>2-D7</f>
        <v>2</v>
      </c>
      <c r="L7" s="243"/>
      <c r="M7" s="235" t="s">
        <v>7</v>
      </c>
      <c r="N7" s="236"/>
      <c r="O7" s="236"/>
      <c r="P7" s="237">
        <f>IF(N6&gt;U6,2,IF(U6&gt;N6,0,1))</f>
        <v>0</v>
      </c>
      <c r="Q7" s="238">
        <f>SUM(P6:P7)</f>
        <v>0</v>
      </c>
      <c r="R7" s="239"/>
      <c r="S7" s="240">
        <f>SUM(W6:W7)</f>
        <v>4</v>
      </c>
      <c r="T7" s="241"/>
      <c r="U7" s="236"/>
      <c r="V7" s="236"/>
      <c r="W7" s="242">
        <f>2-P7</f>
        <v>2</v>
      </c>
    </row>
    <row r="8" ht="12.75" customHeight="1">
      <c r="L8" s="243"/>
    </row>
    <row r="9" spans="1:23" ht="12.75" customHeight="1">
      <c r="A9" s="212" t="s">
        <v>36</v>
      </c>
      <c r="B9" s="243"/>
      <c r="C9" s="244"/>
      <c r="D9" s="243"/>
      <c r="E9" s="243"/>
      <c r="F9" s="243"/>
      <c r="G9" s="245"/>
      <c r="I9" s="246">
        <v>20</v>
      </c>
      <c r="J9" s="247" t="s">
        <v>1</v>
      </c>
      <c r="K9" s="243"/>
      <c r="L9" s="243"/>
      <c r="M9" s="212" t="s">
        <v>8</v>
      </c>
      <c r="N9" s="308"/>
      <c r="O9" s="308"/>
      <c r="P9" s="308"/>
      <c r="Q9" s="308"/>
      <c r="R9" s="308"/>
      <c r="S9" s="308"/>
      <c r="T9" s="248"/>
      <c r="U9" s="214">
        <v>20</v>
      </c>
      <c r="V9" s="215" t="s">
        <v>1</v>
      </c>
      <c r="W9" s="248"/>
    </row>
    <row r="10" spans="1:23" ht="12.75" customHeight="1">
      <c r="A10" s="349" t="s">
        <v>9</v>
      </c>
      <c r="B10" s="350"/>
      <c r="C10" s="350"/>
      <c r="D10" s="351"/>
      <c r="E10" s="216"/>
      <c r="F10" s="217"/>
      <c r="G10" s="218"/>
      <c r="H10" s="367" t="s">
        <v>201</v>
      </c>
      <c r="I10" s="368"/>
      <c r="J10" s="368"/>
      <c r="K10" s="369"/>
      <c r="L10" s="243"/>
      <c r="M10" s="359" t="s">
        <v>202</v>
      </c>
      <c r="N10" s="360"/>
      <c r="O10" s="360"/>
      <c r="P10" s="361"/>
      <c r="Q10" s="216"/>
      <c r="R10" s="217"/>
      <c r="S10" s="218"/>
      <c r="T10" s="349" t="s">
        <v>134</v>
      </c>
      <c r="U10" s="350"/>
      <c r="V10" s="350"/>
      <c r="W10" s="351"/>
    </row>
    <row r="11" spans="1:23" ht="12.75" customHeight="1">
      <c r="A11" s="249" t="s">
        <v>2</v>
      </c>
      <c r="B11" s="221" t="s">
        <v>3</v>
      </c>
      <c r="C11" s="221" t="s">
        <v>4</v>
      </c>
      <c r="D11" s="221" t="s">
        <v>5</v>
      </c>
      <c r="E11" s="250"/>
      <c r="F11" s="251"/>
      <c r="G11" s="252"/>
      <c r="H11" s="253" t="s">
        <v>2</v>
      </c>
      <c r="I11" s="221" t="s">
        <v>3</v>
      </c>
      <c r="J11" s="221" t="s">
        <v>4</v>
      </c>
      <c r="K11" s="221" t="s">
        <v>5</v>
      </c>
      <c r="L11" s="243"/>
      <c r="M11" s="249" t="s">
        <v>2</v>
      </c>
      <c r="N11" s="221" t="s">
        <v>3</v>
      </c>
      <c r="O11" s="221" t="s">
        <v>4</v>
      </c>
      <c r="P11" s="221" t="s">
        <v>5</v>
      </c>
      <c r="Q11" s="250"/>
      <c r="R11" s="251"/>
      <c r="S11" s="252"/>
      <c r="T11" s="253" t="s">
        <v>2</v>
      </c>
      <c r="U11" s="221" t="s">
        <v>3</v>
      </c>
      <c r="V11" s="221" t="s">
        <v>4</v>
      </c>
      <c r="W11" s="221" t="s">
        <v>5</v>
      </c>
    </row>
    <row r="12" spans="1:23" ht="12.75" customHeight="1">
      <c r="A12" s="8" t="s">
        <v>324</v>
      </c>
      <c r="B12" s="9">
        <v>566</v>
      </c>
      <c r="C12" s="9">
        <v>0</v>
      </c>
      <c r="D12" s="9">
        <v>0</v>
      </c>
      <c r="E12" s="250"/>
      <c r="F12" s="251"/>
      <c r="G12" s="251"/>
      <c r="H12" s="8" t="s">
        <v>330</v>
      </c>
      <c r="I12" s="9">
        <v>618</v>
      </c>
      <c r="J12" s="9">
        <v>4</v>
      </c>
      <c r="K12" s="9">
        <v>1</v>
      </c>
      <c r="L12" s="243"/>
      <c r="M12" s="8" t="s">
        <v>336</v>
      </c>
      <c r="N12" s="9">
        <v>626</v>
      </c>
      <c r="O12" s="9">
        <v>4</v>
      </c>
      <c r="P12" s="9">
        <v>1</v>
      </c>
      <c r="Q12" s="250"/>
      <c r="R12" s="251"/>
      <c r="S12" s="252"/>
      <c r="T12" s="8" t="s">
        <v>342</v>
      </c>
      <c r="U12" s="9">
        <v>541</v>
      </c>
      <c r="V12" s="9">
        <v>0</v>
      </c>
      <c r="W12" s="9">
        <v>0</v>
      </c>
    </row>
    <row r="13" spans="1:23" ht="12.75" customHeight="1">
      <c r="A13" s="8" t="s">
        <v>325</v>
      </c>
      <c r="B13" s="9">
        <v>586</v>
      </c>
      <c r="C13" s="9">
        <v>1.5</v>
      </c>
      <c r="D13" s="9">
        <v>0</v>
      </c>
      <c r="E13" s="250"/>
      <c r="F13" s="251"/>
      <c r="G13" s="251"/>
      <c r="H13" s="8" t="s">
        <v>331</v>
      </c>
      <c r="I13" s="9">
        <v>604</v>
      </c>
      <c r="J13" s="9">
        <v>2.5</v>
      </c>
      <c r="K13" s="9">
        <v>1</v>
      </c>
      <c r="L13" s="243"/>
      <c r="M13" s="8" t="s">
        <v>337</v>
      </c>
      <c r="N13" s="9">
        <v>577</v>
      </c>
      <c r="O13" s="9">
        <v>1</v>
      </c>
      <c r="P13" s="9">
        <v>0</v>
      </c>
      <c r="Q13" s="250"/>
      <c r="R13" s="251"/>
      <c r="S13" s="252"/>
      <c r="T13" s="8" t="s">
        <v>97</v>
      </c>
      <c r="U13" s="9">
        <v>581</v>
      </c>
      <c r="V13" s="9">
        <v>3</v>
      </c>
      <c r="W13" s="9">
        <v>1</v>
      </c>
    </row>
    <row r="14" spans="1:23" ht="12.75" customHeight="1">
      <c r="A14" s="8" t="s">
        <v>326</v>
      </c>
      <c r="B14" s="9">
        <v>576</v>
      </c>
      <c r="C14" s="9">
        <v>3</v>
      </c>
      <c r="D14" s="9">
        <v>1</v>
      </c>
      <c r="E14" s="347"/>
      <c r="F14" s="347"/>
      <c r="G14" s="347"/>
      <c r="H14" s="8" t="s">
        <v>332</v>
      </c>
      <c r="I14" s="9">
        <v>549</v>
      </c>
      <c r="J14" s="9">
        <v>1</v>
      </c>
      <c r="K14" s="9">
        <v>0</v>
      </c>
      <c r="L14" s="243"/>
      <c r="M14" s="8" t="s">
        <v>338</v>
      </c>
      <c r="N14" s="9">
        <v>533</v>
      </c>
      <c r="O14" s="9">
        <v>2</v>
      </c>
      <c r="P14" s="9">
        <v>1</v>
      </c>
      <c r="Q14" s="250"/>
      <c r="R14" s="251"/>
      <c r="S14" s="252"/>
      <c r="T14" s="8" t="s">
        <v>343</v>
      </c>
      <c r="U14" s="9">
        <v>525</v>
      </c>
      <c r="V14" s="9">
        <v>2</v>
      </c>
      <c r="W14" s="9">
        <v>0</v>
      </c>
    </row>
    <row r="15" spans="1:23" ht="12.75" customHeight="1">
      <c r="A15" s="8" t="s">
        <v>327</v>
      </c>
      <c r="B15" s="9">
        <v>627</v>
      </c>
      <c r="C15" s="9">
        <v>3</v>
      </c>
      <c r="D15" s="9">
        <v>1</v>
      </c>
      <c r="E15" s="347"/>
      <c r="F15" s="347"/>
      <c r="G15" s="347"/>
      <c r="H15" s="8" t="s">
        <v>333</v>
      </c>
      <c r="I15" s="9">
        <v>602</v>
      </c>
      <c r="J15" s="9">
        <v>1</v>
      </c>
      <c r="K15" s="9">
        <v>0</v>
      </c>
      <c r="L15" s="243"/>
      <c r="M15" s="8" t="s">
        <v>339</v>
      </c>
      <c r="N15" s="9">
        <v>535</v>
      </c>
      <c r="O15" s="9">
        <v>1</v>
      </c>
      <c r="P15" s="9">
        <v>0</v>
      </c>
      <c r="Q15" s="250"/>
      <c r="R15" s="251"/>
      <c r="S15" s="252"/>
      <c r="T15" s="8" t="s">
        <v>344</v>
      </c>
      <c r="U15" s="9">
        <v>555</v>
      </c>
      <c r="V15" s="9">
        <v>3</v>
      </c>
      <c r="W15" s="9">
        <v>1</v>
      </c>
    </row>
    <row r="16" spans="1:23" ht="12.75" customHeight="1">
      <c r="A16" s="8" t="s">
        <v>328</v>
      </c>
      <c r="B16" s="9">
        <v>596</v>
      </c>
      <c r="C16" s="9">
        <v>4</v>
      </c>
      <c r="D16" s="9">
        <v>1</v>
      </c>
      <c r="E16" s="347"/>
      <c r="F16" s="347"/>
      <c r="G16" s="347"/>
      <c r="H16" s="8" t="s">
        <v>334</v>
      </c>
      <c r="I16" s="9">
        <v>556</v>
      </c>
      <c r="J16" s="9">
        <v>0</v>
      </c>
      <c r="K16" s="9">
        <v>0</v>
      </c>
      <c r="L16" s="243"/>
      <c r="M16" s="8" t="s">
        <v>340</v>
      </c>
      <c r="N16" s="9">
        <v>588</v>
      </c>
      <c r="O16" s="9">
        <v>3</v>
      </c>
      <c r="P16" s="9">
        <v>1</v>
      </c>
      <c r="Q16" s="250"/>
      <c r="R16" s="251"/>
      <c r="S16" s="252"/>
      <c r="T16" s="8" t="s">
        <v>345</v>
      </c>
      <c r="U16" s="9">
        <v>577</v>
      </c>
      <c r="V16" s="9">
        <v>1</v>
      </c>
      <c r="W16" s="9">
        <v>0</v>
      </c>
    </row>
    <row r="17" spans="1:23" ht="12.75" customHeight="1">
      <c r="A17" s="8" t="s">
        <v>329</v>
      </c>
      <c r="B17" s="9">
        <v>573</v>
      </c>
      <c r="C17" s="9">
        <v>1</v>
      </c>
      <c r="D17" s="9">
        <v>0</v>
      </c>
      <c r="E17" s="347"/>
      <c r="F17" s="347"/>
      <c r="G17" s="347"/>
      <c r="H17" s="8" t="s">
        <v>335</v>
      </c>
      <c r="I17" s="9">
        <v>620</v>
      </c>
      <c r="J17" s="9">
        <v>3</v>
      </c>
      <c r="K17" s="9">
        <v>1</v>
      </c>
      <c r="L17" s="243"/>
      <c r="M17" s="8" t="s">
        <v>341</v>
      </c>
      <c r="N17" s="9">
        <v>530</v>
      </c>
      <c r="O17" s="9">
        <v>3</v>
      </c>
      <c r="P17" s="9">
        <v>1</v>
      </c>
      <c r="Q17" s="255"/>
      <c r="R17" s="255"/>
      <c r="S17" s="255"/>
      <c r="T17" s="8" t="s">
        <v>346</v>
      </c>
      <c r="U17" s="9">
        <v>546</v>
      </c>
      <c r="V17" s="9">
        <v>1</v>
      </c>
      <c r="W17" s="9">
        <v>0</v>
      </c>
    </row>
    <row r="18" spans="1:23" s="302" customFormat="1" ht="12.75" customHeight="1">
      <c r="A18" s="234" t="s">
        <v>6</v>
      </c>
      <c r="B18" s="256">
        <f>SUM(B12:B17)</f>
        <v>3524</v>
      </c>
      <c r="C18" s="257">
        <f>SUM(C12:C17)</f>
        <v>12.5</v>
      </c>
      <c r="D18" s="258">
        <f>SUM(D12:D17)</f>
        <v>3</v>
      </c>
      <c r="E18" s="348"/>
      <c r="F18" s="348"/>
      <c r="G18" s="348"/>
      <c r="H18" s="234" t="s">
        <v>6</v>
      </c>
      <c r="I18" s="256">
        <f>SUM(I12:I17)</f>
        <v>3549</v>
      </c>
      <c r="J18" s="257">
        <f>SUM(J12:J17)</f>
        <v>11.5</v>
      </c>
      <c r="K18" s="258">
        <f>SUM(K12:K17)</f>
        <v>3</v>
      </c>
      <c r="L18" s="301"/>
      <c r="M18" s="229" t="s">
        <v>6</v>
      </c>
      <c r="N18" s="260">
        <f>SUM(N12:N17)</f>
        <v>3389</v>
      </c>
      <c r="O18" s="257">
        <f>SUM(O12:O17)</f>
        <v>14</v>
      </c>
      <c r="P18" s="258">
        <f>SUM(P12:P17)</f>
        <v>4</v>
      </c>
      <c r="Q18" s="261"/>
      <c r="R18" s="261"/>
      <c r="S18" s="261"/>
      <c r="T18" s="234" t="s">
        <v>6</v>
      </c>
      <c r="U18" s="256">
        <f>SUM(U12:U17)</f>
        <v>3325</v>
      </c>
      <c r="V18" s="257">
        <f>SUM(V12:V17)</f>
        <v>10</v>
      </c>
      <c r="W18" s="258">
        <f>SUM(W12:W17)</f>
        <v>2</v>
      </c>
    </row>
    <row r="19" spans="1:23" ht="9.75" customHeight="1">
      <c r="A19" s="262" t="s">
        <v>7</v>
      </c>
      <c r="B19" s="236"/>
      <c r="C19" s="236"/>
      <c r="D19" s="237">
        <f>IF(B18&gt;I18,2,IF(I18&gt;B18,0,1))</f>
        <v>0</v>
      </c>
      <c r="E19" s="263">
        <f>SUM(D18:D19)</f>
        <v>3</v>
      </c>
      <c r="F19" s="239"/>
      <c r="G19" s="240">
        <f>SUM(K18:K19)</f>
        <v>5</v>
      </c>
      <c r="H19" s="264"/>
      <c r="I19" s="236"/>
      <c r="J19" s="236"/>
      <c r="K19" s="242">
        <f>2-D19</f>
        <v>2</v>
      </c>
      <c r="L19" s="243"/>
      <c r="M19" s="235" t="s">
        <v>7</v>
      </c>
      <c r="N19" s="236"/>
      <c r="O19" s="236"/>
      <c r="P19" s="237">
        <f>IF(N18&gt;U18,2,IF(U18&gt;N18,0,1))</f>
        <v>2</v>
      </c>
      <c r="Q19" s="263">
        <f>SUM(P18:P19)</f>
        <v>6</v>
      </c>
      <c r="R19" s="239"/>
      <c r="S19" s="240">
        <f>SUM(W18:W19)</f>
        <v>2</v>
      </c>
      <c r="T19" s="241"/>
      <c r="U19" s="236"/>
      <c r="V19" s="236"/>
      <c r="W19" s="242">
        <f>2-P19</f>
        <v>0</v>
      </c>
    </row>
    <row r="20" spans="1:23" ht="12">
      <c r="A20" s="243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</row>
    <row r="21" spans="1:23" ht="12">
      <c r="A21" s="212" t="s">
        <v>0</v>
      </c>
      <c r="B21" s="213"/>
      <c r="C21" s="213"/>
      <c r="D21" s="270"/>
      <c r="E21" s="213"/>
      <c r="F21" s="213"/>
      <c r="G21" s="213"/>
      <c r="H21" s="213"/>
      <c r="I21" s="214">
        <f>Jegyzőkönyvek!I9</f>
        <v>20</v>
      </c>
      <c r="J21" s="215" t="s">
        <v>1</v>
      </c>
      <c r="K21" s="213"/>
      <c r="M21" s="212" t="s">
        <v>0</v>
      </c>
      <c r="N21" s="213"/>
      <c r="O21" s="271"/>
      <c r="P21" s="271"/>
      <c r="Q21" s="271"/>
      <c r="R21" s="271"/>
      <c r="T21" s="213"/>
      <c r="U21" s="214">
        <v>20</v>
      </c>
      <c r="V21" s="215" t="s">
        <v>1</v>
      </c>
      <c r="W21" s="213"/>
    </row>
    <row r="22" spans="1:23" ht="12">
      <c r="A22" s="352" t="str">
        <f>Jegyzőkönyvek!A30</f>
        <v>Balogunyom TK</v>
      </c>
      <c r="B22" s="353"/>
      <c r="C22" s="353"/>
      <c r="D22" s="354"/>
      <c r="E22" s="216"/>
      <c r="F22" s="217"/>
      <c r="G22" s="218"/>
      <c r="H22" s="352" t="str">
        <f>Jegyzőkönyvek!H30</f>
        <v>Herendi VTK</v>
      </c>
      <c r="I22" s="353"/>
      <c r="J22" s="353"/>
      <c r="K22" s="354"/>
      <c r="M22" s="356" t="str">
        <f>M30</f>
        <v>Elmax Vasas SE</v>
      </c>
      <c r="N22" s="357"/>
      <c r="O22" s="357"/>
      <c r="P22" s="358"/>
      <c r="Q22" s="216"/>
      <c r="R22" s="217"/>
      <c r="S22" s="218"/>
      <c r="T22" s="356" t="str">
        <f>T30</f>
        <v>Csákánydoroszlói TK</v>
      </c>
      <c r="U22" s="357"/>
      <c r="V22" s="357"/>
      <c r="W22" s="358"/>
    </row>
    <row r="23" spans="1:23" ht="12">
      <c r="A23" s="219" t="s">
        <v>2</v>
      </c>
      <c r="B23" s="220" t="s">
        <v>3</v>
      </c>
      <c r="C23" s="220" t="s">
        <v>4</v>
      </c>
      <c r="D23" s="221" t="s">
        <v>5</v>
      </c>
      <c r="E23" s="222"/>
      <c r="F23" s="223"/>
      <c r="G23" s="224"/>
      <c r="H23" s="225" t="s">
        <v>2</v>
      </c>
      <c r="I23" s="220" t="s">
        <v>3</v>
      </c>
      <c r="J23" s="220" t="s">
        <v>4</v>
      </c>
      <c r="K23" s="221" t="s">
        <v>5</v>
      </c>
      <c r="M23" s="219" t="s">
        <v>2</v>
      </c>
      <c r="N23" s="220" t="s">
        <v>3</v>
      </c>
      <c r="O23" s="220" t="s">
        <v>4</v>
      </c>
      <c r="P23" s="221" t="s">
        <v>5</v>
      </c>
      <c r="Q23" s="222"/>
      <c r="R23" s="223"/>
      <c r="S23" s="224"/>
      <c r="T23" s="225" t="s">
        <v>2</v>
      </c>
      <c r="U23" s="220" t="s">
        <v>3</v>
      </c>
      <c r="V23" s="220" t="s">
        <v>4</v>
      </c>
      <c r="W23" s="221" t="s">
        <v>5</v>
      </c>
    </row>
    <row r="24" spans="1:23" ht="12">
      <c r="A24" s="8" t="s">
        <v>347</v>
      </c>
      <c r="B24" s="9">
        <v>514</v>
      </c>
      <c r="C24" s="9">
        <v>2</v>
      </c>
      <c r="D24" s="9">
        <v>0</v>
      </c>
      <c r="E24" s="222"/>
      <c r="F24" s="223"/>
      <c r="G24" s="224"/>
      <c r="H24" s="8" t="s">
        <v>349</v>
      </c>
      <c r="I24" s="9">
        <v>532</v>
      </c>
      <c r="J24" s="9">
        <v>2</v>
      </c>
      <c r="K24" s="9">
        <v>1</v>
      </c>
      <c r="M24" s="340" t="s">
        <v>403</v>
      </c>
      <c r="N24" s="339">
        <v>513</v>
      </c>
      <c r="O24" s="339">
        <v>4</v>
      </c>
      <c r="P24" s="339">
        <v>1</v>
      </c>
      <c r="Q24" s="222"/>
      <c r="R24" s="223"/>
      <c r="S24" s="224"/>
      <c r="T24" s="8" t="s">
        <v>98</v>
      </c>
      <c r="U24" s="9">
        <v>432</v>
      </c>
      <c r="V24" s="9">
        <v>0</v>
      </c>
      <c r="W24" s="9">
        <v>0</v>
      </c>
    </row>
    <row r="25" spans="1:23" ht="22.5">
      <c r="A25" s="8" t="s">
        <v>348</v>
      </c>
      <c r="B25" s="9">
        <v>460</v>
      </c>
      <c r="C25" s="9">
        <v>1</v>
      </c>
      <c r="D25" s="9">
        <v>0</v>
      </c>
      <c r="E25" s="228"/>
      <c r="F25" s="228"/>
      <c r="G25" s="228"/>
      <c r="H25" s="8" t="s">
        <v>350</v>
      </c>
      <c r="I25" s="9">
        <v>526</v>
      </c>
      <c r="J25" s="9">
        <v>3</v>
      </c>
      <c r="K25" s="9">
        <v>1</v>
      </c>
      <c r="M25" s="340" t="s">
        <v>404</v>
      </c>
      <c r="N25" s="339">
        <v>475</v>
      </c>
      <c r="O25" s="339">
        <v>1.5</v>
      </c>
      <c r="P25" s="339">
        <v>0</v>
      </c>
      <c r="Q25" s="228"/>
      <c r="R25" s="228"/>
      <c r="S25" s="228"/>
      <c r="T25" s="8" t="s">
        <v>181</v>
      </c>
      <c r="U25" s="9">
        <v>474</v>
      </c>
      <c r="V25" s="9">
        <v>2.5</v>
      </c>
      <c r="W25" s="9">
        <v>1</v>
      </c>
    </row>
    <row r="26" spans="1:23" ht="12">
      <c r="A26" s="229" t="s">
        <v>6</v>
      </c>
      <c r="B26" s="230">
        <f>SUM(B24:B25)</f>
        <v>974</v>
      </c>
      <c r="C26" s="231">
        <f>SUM(C24:C25)</f>
        <v>3</v>
      </c>
      <c r="D26" s="232">
        <f>SUM(D24:D25)</f>
        <v>0</v>
      </c>
      <c r="E26" s="233"/>
      <c r="F26" s="233"/>
      <c r="G26" s="233"/>
      <c r="H26" s="234" t="s">
        <v>6</v>
      </c>
      <c r="I26" s="230">
        <f>SUM(I24:I25)</f>
        <v>1058</v>
      </c>
      <c r="J26" s="231">
        <f>SUM(J24:J25)</f>
        <v>5</v>
      </c>
      <c r="K26" s="232">
        <f>SUM(K24:K25)</f>
        <v>2</v>
      </c>
      <c r="M26" s="229" t="s">
        <v>6</v>
      </c>
      <c r="N26" s="230">
        <f>SUM(N24:N25)</f>
        <v>988</v>
      </c>
      <c r="O26" s="231">
        <f>SUM(O24:O25)</f>
        <v>5.5</v>
      </c>
      <c r="P26" s="232">
        <f>SUM(P24:P25)</f>
        <v>1</v>
      </c>
      <c r="Q26" s="233"/>
      <c r="R26" s="233"/>
      <c r="S26" s="233"/>
      <c r="T26" s="234" t="s">
        <v>6</v>
      </c>
      <c r="U26" s="230">
        <f>SUM(U24:U25)</f>
        <v>906</v>
      </c>
      <c r="V26" s="231">
        <f>SUM(V24:V25)</f>
        <v>2.5</v>
      </c>
      <c r="W26" s="232">
        <f>SUM(W24:W25)</f>
        <v>1</v>
      </c>
    </row>
    <row r="27" spans="1:23" ht="12">
      <c r="A27" s="235" t="s">
        <v>7</v>
      </c>
      <c r="B27" s="236"/>
      <c r="C27" s="236"/>
      <c r="D27" s="237">
        <f>IF(B26&gt;I26,2,IF(I26&gt;B26,0,1))</f>
        <v>0</v>
      </c>
      <c r="E27" s="238">
        <f>SUM(D26:D27)</f>
        <v>0</v>
      </c>
      <c r="F27" s="239"/>
      <c r="G27" s="240">
        <f>SUM(K26:K27)</f>
        <v>4</v>
      </c>
      <c r="H27" s="241"/>
      <c r="I27" s="236"/>
      <c r="J27" s="236"/>
      <c r="K27" s="242">
        <f>2-D27</f>
        <v>2</v>
      </c>
      <c r="M27" s="235" t="s">
        <v>7</v>
      </c>
      <c r="N27" s="236"/>
      <c r="O27" s="236"/>
      <c r="P27" s="237">
        <f>IF(N26&gt;U26,2,IF(U26&gt;N26,0,1))</f>
        <v>2</v>
      </c>
      <c r="Q27" s="238">
        <f>SUM(P26:P27)</f>
        <v>3</v>
      </c>
      <c r="R27" s="239"/>
      <c r="S27" s="240">
        <f>SUM(W26:W27)</f>
        <v>1</v>
      </c>
      <c r="T27" s="241"/>
      <c r="U27" s="236"/>
      <c r="V27" s="236"/>
      <c r="W27" s="242">
        <f>2-P27</f>
        <v>0</v>
      </c>
    </row>
    <row r="29" spans="1:23" ht="12">
      <c r="A29" s="212" t="s">
        <v>8</v>
      </c>
      <c r="B29" s="248"/>
      <c r="C29" s="248"/>
      <c r="D29" s="270"/>
      <c r="E29" s="248"/>
      <c r="F29" s="248"/>
      <c r="G29" s="248"/>
      <c r="H29" s="248"/>
      <c r="I29" s="214">
        <f>Jegyzőkönyvek!I9</f>
        <v>20</v>
      </c>
      <c r="J29" s="215" t="s">
        <v>1</v>
      </c>
      <c r="K29" s="248"/>
      <c r="M29" s="212" t="s">
        <v>8</v>
      </c>
      <c r="N29" s="362"/>
      <c r="O29" s="362"/>
      <c r="P29" s="362"/>
      <c r="Q29" s="362"/>
      <c r="R29" s="272"/>
      <c r="S29" s="272"/>
      <c r="T29" s="273"/>
      <c r="U29" s="272">
        <v>20</v>
      </c>
      <c r="V29" s="215" t="s">
        <v>1</v>
      </c>
      <c r="W29" s="248"/>
    </row>
    <row r="30" spans="1:23" ht="12.75" customHeight="1">
      <c r="A30" s="349" t="s">
        <v>70</v>
      </c>
      <c r="B30" s="350"/>
      <c r="C30" s="350"/>
      <c r="D30" s="351"/>
      <c r="E30" s="216"/>
      <c r="F30" s="217"/>
      <c r="G30" s="218"/>
      <c r="H30" s="349" t="s">
        <v>203</v>
      </c>
      <c r="I30" s="350"/>
      <c r="J30" s="350"/>
      <c r="K30" s="351"/>
      <c r="M30" s="363" t="s">
        <v>204</v>
      </c>
      <c r="N30" s="364"/>
      <c r="O30" s="364"/>
      <c r="P30" s="365"/>
      <c r="Q30" s="216"/>
      <c r="R30" s="217"/>
      <c r="S30" s="218"/>
      <c r="T30" s="363" t="s">
        <v>205</v>
      </c>
      <c r="U30" s="364"/>
      <c r="V30" s="364"/>
      <c r="W30" s="365"/>
    </row>
    <row r="31" spans="1:23" ht="12">
      <c r="A31" s="249" t="s">
        <v>2</v>
      </c>
      <c r="B31" s="221" t="s">
        <v>3</v>
      </c>
      <c r="C31" s="221" t="s">
        <v>4</v>
      </c>
      <c r="D31" s="221" t="s">
        <v>5</v>
      </c>
      <c r="E31" s="250"/>
      <c r="F31" s="251"/>
      <c r="G31" s="252"/>
      <c r="H31" s="274" t="s">
        <v>2</v>
      </c>
      <c r="I31" s="221" t="s">
        <v>3</v>
      </c>
      <c r="J31" s="221" t="s">
        <v>4</v>
      </c>
      <c r="K31" s="221" t="s">
        <v>5</v>
      </c>
      <c r="M31" s="249" t="s">
        <v>2</v>
      </c>
      <c r="N31" s="221" t="s">
        <v>3</v>
      </c>
      <c r="O31" s="221" t="s">
        <v>4</v>
      </c>
      <c r="P31" s="221" t="s">
        <v>5</v>
      </c>
      <c r="Q31" s="243"/>
      <c r="R31" s="243"/>
      <c r="S31" s="243"/>
      <c r="T31" s="249" t="s">
        <v>2</v>
      </c>
      <c r="U31" s="221" t="s">
        <v>3</v>
      </c>
      <c r="V31" s="221" t="s">
        <v>4</v>
      </c>
      <c r="W31" s="221" t="s">
        <v>5</v>
      </c>
    </row>
    <row r="32" spans="1:23" ht="12">
      <c r="A32" s="340" t="s">
        <v>167</v>
      </c>
      <c r="B32" s="339">
        <v>610</v>
      </c>
      <c r="C32" s="339">
        <v>2</v>
      </c>
      <c r="D32" s="339">
        <v>1</v>
      </c>
      <c r="E32" s="250"/>
      <c r="F32" s="251"/>
      <c r="G32" s="252"/>
      <c r="H32" s="8" t="s">
        <v>352</v>
      </c>
      <c r="I32" s="9">
        <v>562</v>
      </c>
      <c r="J32" s="9">
        <v>2</v>
      </c>
      <c r="K32" s="9">
        <v>0</v>
      </c>
      <c r="M32" s="8" t="s">
        <v>405</v>
      </c>
      <c r="N32" s="9">
        <v>565</v>
      </c>
      <c r="O32" s="9">
        <v>2</v>
      </c>
      <c r="P32" s="9">
        <v>1</v>
      </c>
      <c r="Q32" s="250"/>
      <c r="R32" s="251"/>
      <c r="S32" s="252"/>
      <c r="T32" s="8" t="s">
        <v>411</v>
      </c>
      <c r="U32" s="9">
        <v>537</v>
      </c>
      <c r="V32" s="9">
        <v>2</v>
      </c>
      <c r="W32" s="9">
        <v>0</v>
      </c>
    </row>
    <row r="33" spans="1:23" ht="12">
      <c r="A33" s="340" t="s">
        <v>165</v>
      </c>
      <c r="B33" s="339">
        <v>517</v>
      </c>
      <c r="C33" s="339">
        <v>1</v>
      </c>
      <c r="D33" s="339">
        <v>0</v>
      </c>
      <c r="E33" s="250"/>
      <c r="F33" s="251"/>
      <c r="G33" s="252"/>
      <c r="H33" s="8" t="s">
        <v>353</v>
      </c>
      <c r="I33" s="9">
        <v>548</v>
      </c>
      <c r="J33" s="9">
        <v>3</v>
      </c>
      <c r="K33" s="9">
        <v>1</v>
      </c>
      <c r="L33" s="243"/>
      <c r="M33" s="8" t="s">
        <v>406</v>
      </c>
      <c r="N33" s="9">
        <v>507</v>
      </c>
      <c r="O33" s="9">
        <v>1</v>
      </c>
      <c r="P33" s="9">
        <v>0</v>
      </c>
      <c r="Q33" s="275"/>
      <c r="R33" s="275"/>
      <c r="S33" s="275"/>
      <c r="T33" s="8" t="s">
        <v>99</v>
      </c>
      <c r="U33" s="9">
        <v>563</v>
      </c>
      <c r="V33" s="9">
        <v>3</v>
      </c>
      <c r="W33" s="9">
        <v>1</v>
      </c>
    </row>
    <row r="34" spans="1:23" ht="22.5">
      <c r="A34" s="340" t="s">
        <v>169</v>
      </c>
      <c r="B34" s="339">
        <v>537</v>
      </c>
      <c r="C34" s="339">
        <v>2.5</v>
      </c>
      <c r="D34" s="339">
        <v>1</v>
      </c>
      <c r="E34" s="250"/>
      <c r="F34" s="251"/>
      <c r="G34" s="252"/>
      <c r="H34" s="8" t="s">
        <v>354</v>
      </c>
      <c r="I34" s="9">
        <v>521</v>
      </c>
      <c r="J34" s="9">
        <v>1.5</v>
      </c>
      <c r="K34" s="9">
        <v>0</v>
      </c>
      <c r="M34" s="8" t="s">
        <v>407</v>
      </c>
      <c r="N34" s="9">
        <v>502</v>
      </c>
      <c r="O34" s="9">
        <v>2</v>
      </c>
      <c r="P34" s="9">
        <v>0</v>
      </c>
      <c r="Q34" s="275"/>
      <c r="R34" s="275"/>
      <c r="S34" s="275"/>
      <c r="T34" s="8" t="s">
        <v>100</v>
      </c>
      <c r="U34" s="9">
        <v>525</v>
      </c>
      <c r="V34" s="9">
        <v>2</v>
      </c>
      <c r="W34" s="9">
        <v>1</v>
      </c>
    </row>
    <row r="35" spans="1:23" ht="22.5">
      <c r="A35" s="340" t="s">
        <v>351</v>
      </c>
      <c r="B35" s="339">
        <v>492</v>
      </c>
      <c r="C35" s="339">
        <v>0.5</v>
      </c>
      <c r="D35" s="339">
        <v>0</v>
      </c>
      <c r="E35" s="250"/>
      <c r="F35" s="251"/>
      <c r="G35" s="252"/>
      <c r="H35" s="8" t="s">
        <v>355</v>
      </c>
      <c r="I35" s="9">
        <v>521</v>
      </c>
      <c r="J35" s="9">
        <v>3.5</v>
      </c>
      <c r="K35" s="9">
        <v>1</v>
      </c>
      <c r="M35" s="8" t="s">
        <v>408</v>
      </c>
      <c r="N35" s="9">
        <v>517</v>
      </c>
      <c r="O35" s="9">
        <v>2</v>
      </c>
      <c r="P35" s="9">
        <v>0</v>
      </c>
      <c r="Q35" s="275"/>
      <c r="R35" s="275"/>
      <c r="S35" s="275"/>
      <c r="T35" s="8" t="s">
        <v>412</v>
      </c>
      <c r="U35" s="9">
        <v>531</v>
      </c>
      <c r="V35" s="9">
        <v>2</v>
      </c>
      <c r="W35" s="9">
        <v>1</v>
      </c>
    </row>
    <row r="36" spans="1:23" ht="22.5">
      <c r="A36" s="340" t="s">
        <v>171</v>
      </c>
      <c r="B36" s="339">
        <v>532</v>
      </c>
      <c r="C36" s="339">
        <v>2</v>
      </c>
      <c r="D36" s="339">
        <v>1</v>
      </c>
      <c r="E36" s="250"/>
      <c r="F36" s="251"/>
      <c r="G36" s="252"/>
      <c r="H36" s="8" t="s">
        <v>356</v>
      </c>
      <c r="I36" s="9">
        <v>522</v>
      </c>
      <c r="J36" s="9">
        <v>2</v>
      </c>
      <c r="K36" s="9">
        <v>0</v>
      </c>
      <c r="M36" s="8" t="s">
        <v>409</v>
      </c>
      <c r="N36" s="9">
        <v>568</v>
      </c>
      <c r="O36" s="9">
        <v>4</v>
      </c>
      <c r="P36" s="9">
        <v>1</v>
      </c>
      <c r="Q36" s="275"/>
      <c r="R36" s="275"/>
      <c r="S36" s="275"/>
      <c r="T36" s="8" t="s">
        <v>413</v>
      </c>
      <c r="U36" s="9">
        <v>486</v>
      </c>
      <c r="V36" s="9">
        <v>0</v>
      </c>
      <c r="W36" s="9">
        <v>0</v>
      </c>
    </row>
    <row r="37" spans="1:23" ht="22.5">
      <c r="A37" s="340" t="s">
        <v>172</v>
      </c>
      <c r="B37" s="339">
        <v>568</v>
      </c>
      <c r="C37" s="339">
        <v>4</v>
      </c>
      <c r="D37" s="339">
        <v>1</v>
      </c>
      <c r="E37" s="255"/>
      <c r="F37" s="255"/>
      <c r="G37" s="255"/>
      <c r="H37" s="8" t="s">
        <v>357</v>
      </c>
      <c r="I37" s="9">
        <v>520</v>
      </c>
      <c r="J37" s="9">
        <v>0</v>
      </c>
      <c r="K37" s="9">
        <v>0</v>
      </c>
      <c r="M37" s="8" t="s">
        <v>410</v>
      </c>
      <c r="N37" s="9">
        <v>549</v>
      </c>
      <c r="O37" s="9">
        <v>3</v>
      </c>
      <c r="P37" s="9">
        <v>1</v>
      </c>
      <c r="Q37" s="266"/>
      <c r="R37" s="266"/>
      <c r="S37" s="266"/>
      <c r="T37" s="8" t="s">
        <v>101</v>
      </c>
      <c r="U37" s="9">
        <v>498</v>
      </c>
      <c r="V37" s="9">
        <v>1</v>
      </c>
      <c r="W37" s="9">
        <v>0</v>
      </c>
    </row>
    <row r="38" spans="1:23" ht="12">
      <c r="A38" s="229" t="s">
        <v>6</v>
      </c>
      <c r="B38" s="260">
        <f>SUM(B32:B37)</f>
        <v>3256</v>
      </c>
      <c r="C38" s="257">
        <f>SUM(C32:C37)</f>
        <v>12</v>
      </c>
      <c r="D38" s="258">
        <f>SUM(D32:D37)</f>
        <v>4</v>
      </c>
      <c r="E38" s="261"/>
      <c r="F38" s="261"/>
      <c r="G38" s="261"/>
      <c r="H38" s="234" t="s">
        <v>6</v>
      </c>
      <c r="I38" s="256">
        <f>SUM(I32:I37)</f>
        <v>3194</v>
      </c>
      <c r="J38" s="257">
        <f>SUM(J32:J37)</f>
        <v>12</v>
      </c>
      <c r="K38" s="258">
        <f>SUM(K32:K37)</f>
        <v>2</v>
      </c>
      <c r="M38" s="276" t="s">
        <v>6</v>
      </c>
      <c r="N38" s="277">
        <f>SUM(N32:N37)</f>
        <v>3208</v>
      </c>
      <c r="O38" s="278">
        <f>SUM(O32:O37)</f>
        <v>14</v>
      </c>
      <c r="P38" s="279">
        <f>SUM(P32:P37)</f>
        <v>3</v>
      </c>
      <c r="Q38" s="280"/>
      <c r="R38" s="280"/>
      <c r="S38" s="280"/>
      <c r="T38" s="234" t="s">
        <v>6</v>
      </c>
      <c r="U38" s="256">
        <f>SUM(U32:U37)</f>
        <v>3140</v>
      </c>
      <c r="V38" s="257">
        <f>SUM(V32:V37)</f>
        <v>10</v>
      </c>
      <c r="W38" s="258">
        <f>SUM(W32:W37)</f>
        <v>3</v>
      </c>
    </row>
    <row r="39" spans="1:23" ht="12">
      <c r="A39" s="235" t="s">
        <v>7</v>
      </c>
      <c r="B39" s="236"/>
      <c r="C39" s="236"/>
      <c r="D39" s="237">
        <f>IF(A31="","",IF(B38&gt;I38,2,IF(I38&gt;B38,0,1)))</f>
        <v>2</v>
      </c>
      <c r="E39" s="263">
        <f>SUM(D38:D39)</f>
        <v>6</v>
      </c>
      <c r="F39" s="239"/>
      <c r="G39" s="281">
        <f>SUM(K38:K39)</f>
        <v>2</v>
      </c>
      <c r="H39" s="241"/>
      <c r="I39" s="236"/>
      <c r="J39" s="236"/>
      <c r="K39" s="242">
        <f>2-D39</f>
        <v>0</v>
      </c>
      <c r="M39" s="235" t="s">
        <v>7</v>
      </c>
      <c r="N39" s="236"/>
      <c r="O39" s="236"/>
      <c r="P39" s="237">
        <f>IF(M31="","",IF(N38&gt;U38,2,IF(U38&gt;N38,0,1)))</f>
        <v>2</v>
      </c>
      <c r="Q39" s="263">
        <f>SUM(P38:P39)</f>
        <v>5</v>
      </c>
      <c r="R39" s="239"/>
      <c r="S39" s="240">
        <f>SUM(W38:W39)</f>
        <v>3</v>
      </c>
      <c r="T39" s="241"/>
      <c r="U39" s="236"/>
      <c r="V39" s="236"/>
      <c r="W39" s="242">
        <f>2-P39</f>
        <v>0</v>
      </c>
    </row>
    <row r="41" spans="1:23" ht="12.75">
      <c r="A41" s="212" t="s">
        <v>0</v>
      </c>
      <c r="B41" s="213"/>
      <c r="C41" s="213"/>
      <c r="D41" s="213"/>
      <c r="E41" s="213"/>
      <c r="F41" s="213"/>
      <c r="G41" s="213"/>
      <c r="H41" s="213"/>
      <c r="I41" s="214">
        <f>Jegyzőkönyvek!I9</f>
        <v>20</v>
      </c>
      <c r="J41" s="215" t="s">
        <v>1</v>
      </c>
      <c r="K41" s="213"/>
      <c r="M41" s="164" t="s">
        <v>0</v>
      </c>
      <c r="N41" s="184"/>
      <c r="O41" s="355"/>
      <c r="P41" s="355"/>
      <c r="Q41" s="355"/>
      <c r="R41" s="355"/>
      <c r="S41" s="355"/>
      <c r="T41" s="355"/>
      <c r="U41" s="55">
        <f>Jegyzőkönyvek!I9</f>
        <v>20</v>
      </c>
      <c r="V41" s="185" t="s">
        <v>1</v>
      </c>
      <c r="W41" s="186"/>
    </row>
    <row r="42" spans="1:23" ht="12.75">
      <c r="A42" s="356" t="str">
        <f>A50</f>
        <v>Köszegi SK</v>
      </c>
      <c r="B42" s="357"/>
      <c r="C42" s="357"/>
      <c r="D42" s="358"/>
      <c r="E42" s="216"/>
      <c r="F42" s="217"/>
      <c r="G42" s="218"/>
      <c r="H42" s="356" t="str">
        <f>H50</f>
        <v>Thermalpark Szentgotthárdi VSE</v>
      </c>
      <c r="I42" s="357"/>
      <c r="J42" s="357"/>
      <c r="K42" s="358"/>
      <c r="M42" s="370" t="str">
        <f>Jegyzőkönyvek!M50</f>
        <v>Lauf-B TK</v>
      </c>
      <c r="N42" s="371"/>
      <c r="O42" s="371"/>
      <c r="P42" s="372"/>
      <c r="Q42" s="187"/>
      <c r="R42" s="188"/>
      <c r="S42" s="189"/>
      <c r="T42" s="370" t="str">
        <f>Jegyzőkönyvek!T50</f>
        <v>Arborétum Herény SE</v>
      </c>
      <c r="U42" s="371"/>
      <c r="V42" s="371"/>
      <c r="W42" s="372"/>
    </row>
    <row r="43" spans="1:23" ht="12.75">
      <c r="A43" s="219" t="s">
        <v>2</v>
      </c>
      <c r="B43" s="220" t="s">
        <v>3</v>
      </c>
      <c r="C43" s="220" t="s">
        <v>4</v>
      </c>
      <c r="D43" s="221" t="s">
        <v>5</v>
      </c>
      <c r="E43" s="222"/>
      <c r="F43" s="223"/>
      <c r="G43" s="224"/>
      <c r="H43" s="225" t="s">
        <v>2</v>
      </c>
      <c r="I43" s="220" t="s">
        <v>3</v>
      </c>
      <c r="J43" s="220" t="s">
        <v>4</v>
      </c>
      <c r="K43" s="221" t="s">
        <v>5</v>
      </c>
      <c r="M43" s="190" t="s">
        <v>2</v>
      </c>
      <c r="N43" s="191" t="s">
        <v>3</v>
      </c>
      <c r="O43" s="191" t="s">
        <v>4</v>
      </c>
      <c r="P43" s="192" t="s">
        <v>5</v>
      </c>
      <c r="Q43" s="193"/>
      <c r="R43" s="194"/>
      <c r="S43" s="195"/>
      <c r="T43" s="196" t="s">
        <v>2</v>
      </c>
      <c r="U43" s="191" t="s">
        <v>3</v>
      </c>
      <c r="V43" s="191" t="s">
        <v>4</v>
      </c>
      <c r="W43" s="192" t="s">
        <v>5</v>
      </c>
    </row>
    <row r="44" spans="1:23" ht="12.75">
      <c r="A44" s="8" t="s">
        <v>104</v>
      </c>
      <c r="B44" s="9">
        <v>490</v>
      </c>
      <c r="C44" s="9">
        <v>2</v>
      </c>
      <c r="D44" s="9">
        <v>0</v>
      </c>
      <c r="E44" s="222"/>
      <c r="F44" s="223"/>
      <c r="G44" s="224"/>
      <c r="H44" s="8" t="s">
        <v>414</v>
      </c>
      <c r="I44" s="9">
        <v>521</v>
      </c>
      <c r="J44" s="9">
        <v>2</v>
      </c>
      <c r="K44" s="9">
        <v>1</v>
      </c>
      <c r="M44" s="8" t="s">
        <v>364</v>
      </c>
      <c r="N44" s="9">
        <v>525</v>
      </c>
      <c r="O44" s="9">
        <v>3</v>
      </c>
      <c r="P44" s="9">
        <v>1</v>
      </c>
      <c r="Q44" s="194"/>
      <c r="R44" s="194"/>
      <c r="S44" s="197"/>
      <c r="T44" s="8" t="s">
        <v>366</v>
      </c>
      <c r="U44" s="9">
        <v>529</v>
      </c>
      <c r="V44" s="9">
        <v>1</v>
      </c>
      <c r="W44" s="9">
        <v>0</v>
      </c>
    </row>
    <row r="45" spans="1:23" ht="12.75">
      <c r="A45" s="8" t="s">
        <v>102</v>
      </c>
      <c r="B45" s="9">
        <v>523</v>
      </c>
      <c r="C45" s="9">
        <v>3</v>
      </c>
      <c r="D45" s="9">
        <v>1</v>
      </c>
      <c r="E45" s="228"/>
      <c r="F45" s="228"/>
      <c r="G45" s="228"/>
      <c r="H45" s="8" t="s">
        <v>188</v>
      </c>
      <c r="I45" s="9">
        <v>489</v>
      </c>
      <c r="J45" s="9">
        <v>1</v>
      </c>
      <c r="K45" s="9">
        <v>0</v>
      </c>
      <c r="M45" s="8" t="s">
        <v>365</v>
      </c>
      <c r="N45" s="9">
        <v>542</v>
      </c>
      <c r="O45" s="9">
        <v>4</v>
      </c>
      <c r="P45" s="9">
        <v>1</v>
      </c>
      <c r="Q45" s="198"/>
      <c r="R45" s="198"/>
      <c r="S45" s="198"/>
      <c r="T45" s="8" t="s">
        <v>367</v>
      </c>
      <c r="U45" s="9">
        <v>390</v>
      </c>
      <c r="V45" s="9">
        <v>0</v>
      </c>
      <c r="W45" s="9">
        <v>0</v>
      </c>
    </row>
    <row r="46" spans="1:23" ht="12.75">
      <c r="A46" s="229" t="s">
        <v>6</v>
      </c>
      <c r="B46" s="230">
        <f>SUM(B44:B45)</f>
        <v>1013</v>
      </c>
      <c r="C46" s="231">
        <f>SUM(C44:C45)</f>
        <v>5</v>
      </c>
      <c r="D46" s="232">
        <f>SUM(D44:D45)</f>
        <v>1</v>
      </c>
      <c r="E46" s="233"/>
      <c r="F46" s="233"/>
      <c r="G46" s="233"/>
      <c r="H46" s="234" t="s">
        <v>6</v>
      </c>
      <c r="I46" s="230">
        <f>SUM(I44:I45)</f>
        <v>1010</v>
      </c>
      <c r="J46" s="231">
        <f>SUM(J44:J45)</f>
        <v>3</v>
      </c>
      <c r="K46" s="232">
        <f>SUM(K44:K45)</f>
        <v>1</v>
      </c>
      <c r="M46" s="179" t="s">
        <v>6</v>
      </c>
      <c r="N46" s="180">
        <f>SUM(N45:N45)</f>
        <v>542</v>
      </c>
      <c r="O46" s="181">
        <f>SUM(O44:O45)</f>
        <v>7</v>
      </c>
      <c r="P46" s="182">
        <f>SUM(P44:P45)</f>
        <v>2</v>
      </c>
      <c r="Q46" s="199"/>
      <c r="R46" s="199"/>
      <c r="S46" s="199"/>
      <c r="T46" s="171" t="s">
        <v>6</v>
      </c>
      <c r="U46" s="180">
        <f>SUM(U45:U45)</f>
        <v>390</v>
      </c>
      <c r="V46" s="181">
        <f>SUM(V44:V45)</f>
        <v>1</v>
      </c>
      <c r="W46" s="182">
        <f>SUM(W44:W45)</f>
        <v>0</v>
      </c>
    </row>
    <row r="47" spans="1:23" ht="12.75">
      <c r="A47" s="235" t="s">
        <v>7</v>
      </c>
      <c r="B47" s="236"/>
      <c r="C47" s="236"/>
      <c r="D47" s="237">
        <f>IF(B46&gt;I46,2,IF(I46&gt;B46,0,1))</f>
        <v>2</v>
      </c>
      <c r="E47" s="238">
        <f>SUM(D46:D47)</f>
        <v>3</v>
      </c>
      <c r="F47" s="239"/>
      <c r="G47" s="240">
        <f>SUM(K46:K47)</f>
        <v>1</v>
      </c>
      <c r="H47" s="241"/>
      <c r="I47" s="236"/>
      <c r="J47" s="236"/>
      <c r="K47" s="242">
        <f>2-D47</f>
        <v>0</v>
      </c>
      <c r="M47" s="201" t="s">
        <v>7</v>
      </c>
      <c r="N47" s="202"/>
      <c r="O47" s="202"/>
      <c r="P47" s="200">
        <f>IF(N46&gt;U46,2,IF(U46&gt;N46,0,1))</f>
        <v>2</v>
      </c>
      <c r="Q47" s="238">
        <f>SUM(P46:P47)</f>
        <v>4</v>
      </c>
      <c r="R47" s="203"/>
      <c r="S47" s="204">
        <f>SUM(W46:W47)</f>
        <v>0</v>
      </c>
      <c r="T47" s="205"/>
      <c r="U47" s="202"/>
      <c r="V47" s="202"/>
      <c r="W47" s="160">
        <v>0</v>
      </c>
    </row>
    <row r="49" spans="1:23" ht="12">
      <c r="A49" s="212" t="s">
        <v>8</v>
      </c>
      <c r="B49" s="243"/>
      <c r="C49" s="366"/>
      <c r="D49" s="366"/>
      <c r="E49" s="366"/>
      <c r="F49" s="366"/>
      <c r="G49" s="366"/>
      <c r="H49" s="366"/>
      <c r="I49" s="214">
        <f>Jegyzőkönyvek!I9</f>
        <v>20</v>
      </c>
      <c r="J49" s="292" t="s">
        <v>1</v>
      </c>
      <c r="K49" s="243"/>
      <c r="M49" s="212" t="s">
        <v>8</v>
      </c>
      <c r="N49" s="243"/>
      <c r="O49" s="289"/>
      <c r="P49" s="289"/>
      <c r="Q49" s="289"/>
      <c r="R49" s="289"/>
      <c r="S49" s="289"/>
      <c r="T49" s="289"/>
      <c r="U49" s="214">
        <f>Jegyzőkönyvek!I9</f>
        <v>20</v>
      </c>
      <c r="V49" s="247" t="s">
        <v>1</v>
      </c>
      <c r="W49" s="243"/>
    </row>
    <row r="50" spans="1:23" ht="12">
      <c r="A50" s="344" t="s">
        <v>206</v>
      </c>
      <c r="B50" s="345"/>
      <c r="C50" s="345"/>
      <c r="D50" s="346"/>
      <c r="E50" s="216"/>
      <c r="F50" s="217"/>
      <c r="G50" s="218"/>
      <c r="H50" s="349" t="s">
        <v>64</v>
      </c>
      <c r="I50" s="350"/>
      <c r="J50" s="350"/>
      <c r="K50" s="351"/>
      <c r="M50" s="344" t="s">
        <v>92</v>
      </c>
      <c r="N50" s="345"/>
      <c r="O50" s="345"/>
      <c r="P50" s="346"/>
      <c r="Q50" s="216"/>
      <c r="R50" s="217"/>
      <c r="S50" s="218"/>
      <c r="T50" s="349" t="s">
        <v>71</v>
      </c>
      <c r="U50" s="350"/>
      <c r="V50" s="350"/>
      <c r="W50" s="351"/>
    </row>
    <row r="51" spans="1:23" ht="12">
      <c r="A51" s="249" t="s">
        <v>2</v>
      </c>
      <c r="B51" s="221" t="s">
        <v>3</v>
      </c>
      <c r="C51" s="221" t="s">
        <v>4</v>
      </c>
      <c r="D51" s="221" t="s">
        <v>5</v>
      </c>
      <c r="E51" s="250"/>
      <c r="F51" s="251"/>
      <c r="G51" s="252"/>
      <c r="H51" s="253" t="s">
        <v>2</v>
      </c>
      <c r="I51" s="221" t="s">
        <v>3</v>
      </c>
      <c r="J51" s="221" t="s">
        <v>4</v>
      </c>
      <c r="K51" s="221" t="s">
        <v>5</v>
      </c>
      <c r="M51" s="253" t="s">
        <v>2</v>
      </c>
      <c r="N51" s="220" t="s">
        <v>3</v>
      </c>
      <c r="O51" s="220" t="s">
        <v>4</v>
      </c>
      <c r="P51" s="221" t="s">
        <v>5</v>
      </c>
      <c r="Q51" s="250"/>
      <c r="R51" s="251"/>
      <c r="S51" s="252"/>
      <c r="T51" s="253" t="s">
        <v>2</v>
      </c>
      <c r="U51" s="221" t="s">
        <v>3</v>
      </c>
      <c r="V51" s="221" t="s">
        <v>4</v>
      </c>
      <c r="W51" s="221" t="s">
        <v>5</v>
      </c>
    </row>
    <row r="52" spans="1:23" ht="12">
      <c r="A52" s="8" t="s">
        <v>97</v>
      </c>
      <c r="B52" s="9">
        <v>519</v>
      </c>
      <c r="C52" s="9">
        <v>1</v>
      </c>
      <c r="D52" s="9">
        <v>0</v>
      </c>
      <c r="E52" s="250"/>
      <c r="F52" s="251"/>
      <c r="G52" s="251"/>
      <c r="H52" s="8" t="s">
        <v>418</v>
      </c>
      <c r="I52" s="9">
        <v>563</v>
      </c>
      <c r="J52" s="9">
        <v>3</v>
      </c>
      <c r="K52" s="9">
        <v>1</v>
      </c>
      <c r="M52" s="8" t="s">
        <v>358</v>
      </c>
      <c r="N52" s="9">
        <v>547</v>
      </c>
      <c r="O52" s="9">
        <v>3</v>
      </c>
      <c r="P52" s="9">
        <v>1</v>
      </c>
      <c r="Q52" s="250"/>
      <c r="R52" s="251"/>
      <c r="S52" s="251"/>
      <c r="T52" s="8" t="s">
        <v>368</v>
      </c>
      <c r="U52" s="9">
        <v>502</v>
      </c>
      <c r="V52" s="9">
        <v>1</v>
      </c>
      <c r="W52" s="9">
        <v>0</v>
      </c>
    </row>
    <row r="53" spans="1:23" ht="12">
      <c r="A53" s="8" t="s">
        <v>103</v>
      </c>
      <c r="B53" s="9">
        <v>548</v>
      </c>
      <c r="C53" s="9">
        <v>2</v>
      </c>
      <c r="D53" s="9">
        <v>0.5</v>
      </c>
      <c r="E53" s="250"/>
      <c r="F53" s="251"/>
      <c r="G53" s="251"/>
      <c r="H53" s="8" t="s">
        <v>419</v>
      </c>
      <c r="I53" s="9">
        <v>548</v>
      </c>
      <c r="J53" s="9">
        <v>2</v>
      </c>
      <c r="K53" s="9">
        <v>0.5</v>
      </c>
      <c r="M53" s="8" t="s">
        <v>359</v>
      </c>
      <c r="N53" s="9">
        <v>537</v>
      </c>
      <c r="O53" s="9">
        <v>2</v>
      </c>
      <c r="P53" s="9">
        <v>0</v>
      </c>
      <c r="Q53" s="250"/>
      <c r="R53" s="251"/>
      <c r="S53" s="251"/>
      <c r="T53" s="8" t="s">
        <v>369</v>
      </c>
      <c r="U53" s="9">
        <v>562</v>
      </c>
      <c r="V53" s="9">
        <v>2</v>
      </c>
      <c r="W53" s="9">
        <v>1</v>
      </c>
    </row>
    <row r="54" spans="1:23" ht="22.5">
      <c r="A54" s="8" t="s">
        <v>415</v>
      </c>
      <c r="B54" s="9">
        <v>496</v>
      </c>
      <c r="C54" s="9">
        <v>1</v>
      </c>
      <c r="D54" s="9">
        <v>0</v>
      </c>
      <c r="E54" s="347"/>
      <c r="F54" s="347"/>
      <c r="G54" s="347"/>
      <c r="H54" s="8" t="s">
        <v>420</v>
      </c>
      <c r="I54" s="9">
        <v>523</v>
      </c>
      <c r="J54" s="9">
        <v>3</v>
      </c>
      <c r="K54" s="9">
        <v>1</v>
      </c>
      <c r="M54" s="8" t="s">
        <v>360</v>
      </c>
      <c r="N54" s="9">
        <v>548</v>
      </c>
      <c r="O54" s="9">
        <v>4</v>
      </c>
      <c r="P54" s="9">
        <v>1</v>
      </c>
      <c r="Q54" s="254"/>
      <c r="R54" s="254"/>
      <c r="S54" s="254"/>
      <c r="T54" s="8" t="s">
        <v>370</v>
      </c>
      <c r="U54" s="9">
        <v>488</v>
      </c>
      <c r="V54" s="9">
        <v>0</v>
      </c>
      <c r="W54" s="9">
        <v>0</v>
      </c>
    </row>
    <row r="55" spans="1:23" ht="22.5">
      <c r="A55" s="8" t="s">
        <v>416</v>
      </c>
      <c r="B55" s="9">
        <v>490</v>
      </c>
      <c r="C55" s="9">
        <v>1.5</v>
      </c>
      <c r="D55" s="9">
        <v>0</v>
      </c>
      <c r="E55" s="347"/>
      <c r="F55" s="347"/>
      <c r="G55" s="347"/>
      <c r="H55" s="8" t="s">
        <v>421</v>
      </c>
      <c r="I55" s="9">
        <v>514</v>
      </c>
      <c r="J55" s="9">
        <v>2.5</v>
      </c>
      <c r="K55" s="9">
        <v>1</v>
      </c>
      <c r="M55" s="8" t="s">
        <v>361</v>
      </c>
      <c r="N55" s="9">
        <v>539</v>
      </c>
      <c r="O55" s="9">
        <v>2</v>
      </c>
      <c r="P55" s="9">
        <v>0</v>
      </c>
      <c r="Q55" s="254"/>
      <c r="R55" s="254"/>
      <c r="S55" s="254"/>
      <c r="T55" s="8" t="s">
        <v>371</v>
      </c>
      <c r="U55" s="9">
        <v>544</v>
      </c>
      <c r="V55" s="9">
        <v>2</v>
      </c>
      <c r="W55" s="9">
        <v>1</v>
      </c>
    </row>
    <row r="56" spans="1:23" ht="12">
      <c r="A56" s="8" t="s">
        <v>123</v>
      </c>
      <c r="B56" s="9">
        <v>533</v>
      </c>
      <c r="C56" s="9">
        <v>3</v>
      </c>
      <c r="D56" s="9">
        <v>1</v>
      </c>
      <c r="E56" s="347"/>
      <c r="F56" s="347"/>
      <c r="G56" s="347"/>
      <c r="H56" s="8" t="s">
        <v>192</v>
      </c>
      <c r="I56" s="9">
        <v>500</v>
      </c>
      <c r="J56" s="9">
        <v>1</v>
      </c>
      <c r="K56" s="9">
        <v>0</v>
      </c>
      <c r="M56" s="8" t="s">
        <v>362</v>
      </c>
      <c r="N56" s="9">
        <v>540</v>
      </c>
      <c r="O56" s="9">
        <v>2</v>
      </c>
      <c r="P56" s="9">
        <v>1</v>
      </c>
      <c r="Q56" s="254"/>
      <c r="R56" s="254"/>
      <c r="S56" s="254"/>
      <c r="T56" s="8" t="s">
        <v>372</v>
      </c>
      <c r="U56" s="9">
        <v>530</v>
      </c>
      <c r="V56" s="9">
        <v>2</v>
      </c>
      <c r="W56" s="9">
        <v>0</v>
      </c>
    </row>
    <row r="57" spans="1:23" ht="12">
      <c r="A57" s="8" t="s">
        <v>417</v>
      </c>
      <c r="B57" s="9">
        <v>515</v>
      </c>
      <c r="C57" s="9">
        <v>1</v>
      </c>
      <c r="D57" s="9">
        <v>0</v>
      </c>
      <c r="E57" s="347"/>
      <c r="F57" s="347"/>
      <c r="G57" s="347"/>
      <c r="H57" s="8" t="s">
        <v>422</v>
      </c>
      <c r="I57" s="9">
        <v>536</v>
      </c>
      <c r="J57" s="9">
        <v>3</v>
      </c>
      <c r="K57" s="9">
        <v>1</v>
      </c>
      <c r="M57" s="8" t="s">
        <v>363</v>
      </c>
      <c r="N57" s="9">
        <v>552</v>
      </c>
      <c r="O57" s="9">
        <v>3</v>
      </c>
      <c r="P57" s="9">
        <v>1</v>
      </c>
      <c r="Q57" s="254"/>
      <c r="R57" s="254"/>
      <c r="S57" s="254"/>
      <c r="T57" s="8" t="s">
        <v>373</v>
      </c>
      <c r="U57" s="9">
        <v>508</v>
      </c>
      <c r="V57" s="9">
        <v>1</v>
      </c>
      <c r="W57" s="9">
        <v>0</v>
      </c>
    </row>
    <row r="58" spans="1:23" ht="12">
      <c r="A58" s="276" t="s">
        <v>6</v>
      </c>
      <c r="B58" s="277">
        <f>SUM(B52:B57)</f>
        <v>3101</v>
      </c>
      <c r="C58" s="278">
        <f>SUM(C52:C57)</f>
        <v>9.5</v>
      </c>
      <c r="D58" s="279">
        <f>SUM(D52:D57)</f>
        <v>1.5</v>
      </c>
      <c r="E58" s="348"/>
      <c r="F58" s="348"/>
      <c r="G58" s="348"/>
      <c r="H58" s="234" t="s">
        <v>6</v>
      </c>
      <c r="I58" s="256">
        <f>SUM(I52:I57)</f>
        <v>3184</v>
      </c>
      <c r="J58" s="257">
        <f>SUM(J52:J57)</f>
        <v>14.5</v>
      </c>
      <c r="K58" s="258">
        <f>SUM(K52:K57)</f>
        <v>4.5</v>
      </c>
      <c r="M58" s="284" t="s">
        <v>6</v>
      </c>
      <c r="N58" s="260">
        <f>SUM(N52:N57)</f>
        <v>3263</v>
      </c>
      <c r="O58" s="257">
        <f>SUM(O52:O57)</f>
        <v>16</v>
      </c>
      <c r="P58" s="258">
        <f>SUM(P52:P57)</f>
        <v>4</v>
      </c>
      <c r="Q58" s="259"/>
      <c r="R58" s="259"/>
      <c r="S58" s="259"/>
      <c r="T58" s="284" t="s">
        <v>6</v>
      </c>
      <c r="U58" s="260">
        <f>SUM(U52:U57)</f>
        <v>3134</v>
      </c>
      <c r="V58" s="257">
        <f>SUM(V52:V57)</f>
        <v>8</v>
      </c>
      <c r="W58" s="258">
        <f>SUM(W52:W57)</f>
        <v>2</v>
      </c>
    </row>
    <row r="59" spans="1:23" ht="12">
      <c r="A59" s="262" t="s">
        <v>7</v>
      </c>
      <c r="B59" s="236"/>
      <c r="C59" s="236"/>
      <c r="D59" s="237">
        <f>IF(Munka1!N110="","",IF(B58&gt;I58,2,IF(I58&gt;B58,0,1)))</f>
        <v>0</v>
      </c>
      <c r="E59" s="263">
        <f>SUM(D58:D59)</f>
        <v>1.5</v>
      </c>
      <c r="F59" s="287"/>
      <c r="G59" s="281">
        <f>SUM(K58:K59)</f>
        <v>6.5</v>
      </c>
      <c r="H59" s="264"/>
      <c r="I59" s="236"/>
      <c r="J59" s="236"/>
      <c r="K59" s="242">
        <f>2-D59</f>
        <v>2</v>
      </c>
      <c r="M59" s="262" t="s">
        <v>7</v>
      </c>
      <c r="N59" s="236"/>
      <c r="O59" s="236"/>
      <c r="P59" s="237">
        <f>IF(Munka1!C21="","",IF(N58&gt;U58,2,IF(U58&gt;N58,0,1)))</f>
        <v>2</v>
      </c>
      <c r="Q59" s="263">
        <f>SUM(P58:P59)</f>
        <v>6</v>
      </c>
      <c r="R59" s="287"/>
      <c r="S59" s="281">
        <f>SUM(W58:W59)</f>
        <v>2</v>
      </c>
      <c r="T59" s="264"/>
      <c r="U59" s="236"/>
      <c r="V59" s="236"/>
      <c r="W59" s="242">
        <f>2-P59</f>
        <v>0</v>
      </c>
    </row>
    <row r="61" spans="1:23" ht="12">
      <c r="A61" s="288" t="s">
        <v>37</v>
      </c>
      <c r="B61" s="213"/>
      <c r="C61" s="213"/>
      <c r="D61" s="366"/>
      <c r="E61" s="366"/>
      <c r="F61" s="366"/>
      <c r="G61" s="366"/>
      <c r="H61" s="366"/>
      <c r="I61" s="214">
        <v>16</v>
      </c>
      <c r="J61" s="215" t="s">
        <v>1</v>
      </c>
      <c r="K61" s="213"/>
      <c r="M61" s="288" t="s">
        <v>37</v>
      </c>
      <c r="N61" s="213"/>
      <c r="O61" s="213"/>
      <c r="P61" s="366"/>
      <c r="Q61" s="366"/>
      <c r="R61" s="366"/>
      <c r="S61" s="366"/>
      <c r="T61" s="366"/>
      <c r="U61" s="214">
        <f>Jegyzőkönyvek!I9</f>
        <v>20</v>
      </c>
      <c r="V61" s="215" t="s">
        <v>1</v>
      </c>
      <c r="W61" s="213"/>
    </row>
    <row r="62" spans="1:23" ht="12">
      <c r="A62" s="356" t="str">
        <f>A70</f>
        <v>Lovászi Bányász SK</v>
      </c>
      <c r="B62" s="357"/>
      <c r="C62" s="357"/>
      <c r="D62" s="358"/>
      <c r="E62" s="216"/>
      <c r="F62" s="217"/>
      <c r="G62" s="218"/>
      <c r="H62" s="356" t="str">
        <f>Jegyzőkönyvek!H70</f>
        <v>Horváth TK</v>
      </c>
      <c r="I62" s="357"/>
      <c r="J62" s="357"/>
      <c r="K62" s="358"/>
      <c r="M62" s="356" t="str">
        <f>M70</f>
        <v>Topidó Nagymizdó SE</v>
      </c>
      <c r="N62" s="357"/>
      <c r="O62" s="357"/>
      <c r="P62" s="358"/>
      <c r="Q62" s="216"/>
      <c r="R62" s="217"/>
      <c r="S62" s="218"/>
      <c r="T62" s="356" t="str">
        <f>Jegyzőkönyvek!T70</f>
        <v>Sárvári Kinizsi Kékgolyó</v>
      </c>
      <c r="U62" s="357"/>
      <c r="V62" s="357"/>
      <c r="W62" s="358"/>
    </row>
    <row r="63" spans="1:23" ht="12">
      <c r="A63" s="219" t="s">
        <v>2</v>
      </c>
      <c r="B63" s="220" t="s">
        <v>3</v>
      </c>
      <c r="C63" s="220" t="s">
        <v>4</v>
      </c>
      <c r="D63" s="221" t="s">
        <v>5</v>
      </c>
      <c r="E63" s="222"/>
      <c r="F63" s="223"/>
      <c r="G63" s="224"/>
      <c r="H63" s="225" t="s">
        <v>2</v>
      </c>
      <c r="I63" s="220" t="s">
        <v>3</v>
      </c>
      <c r="J63" s="220" t="s">
        <v>4</v>
      </c>
      <c r="K63" s="221" t="s">
        <v>5</v>
      </c>
      <c r="M63" s="219" t="s">
        <v>2</v>
      </c>
      <c r="N63" s="220" t="s">
        <v>3</v>
      </c>
      <c r="O63" s="220" t="s">
        <v>4</v>
      </c>
      <c r="P63" s="221" t="s">
        <v>5</v>
      </c>
      <c r="Q63" s="222"/>
      <c r="R63" s="223"/>
      <c r="S63" s="224"/>
      <c r="T63" s="225" t="s">
        <v>2</v>
      </c>
      <c r="U63" s="220" t="s">
        <v>3</v>
      </c>
      <c r="V63" s="220" t="s">
        <v>4</v>
      </c>
      <c r="W63" s="221" t="s">
        <v>5</v>
      </c>
    </row>
    <row r="64" spans="1:23" ht="12">
      <c r="A64" s="8" t="s">
        <v>374</v>
      </c>
      <c r="B64" s="9">
        <v>385</v>
      </c>
      <c r="C64" s="9">
        <v>1</v>
      </c>
      <c r="D64" s="9">
        <v>0</v>
      </c>
      <c r="E64" s="222"/>
      <c r="F64" s="223"/>
      <c r="G64" s="224"/>
      <c r="H64" s="8" t="s">
        <v>375</v>
      </c>
      <c r="I64" s="9">
        <v>398</v>
      </c>
      <c r="J64" s="9">
        <v>1</v>
      </c>
      <c r="K64" s="9">
        <v>1</v>
      </c>
      <c r="M64" s="8" t="s">
        <v>423</v>
      </c>
      <c r="N64" s="9">
        <v>428</v>
      </c>
      <c r="O64" s="9">
        <v>0</v>
      </c>
      <c r="P64" s="9">
        <v>0</v>
      </c>
      <c r="Q64" s="222"/>
      <c r="R64" s="223"/>
      <c r="S64" s="224"/>
      <c r="T64" s="8" t="s">
        <v>302</v>
      </c>
      <c r="U64" s="9">
        <v>437</v>
      </c>
      <c r="V64" s="9">
        <v>2</v>
      </c>
      <c r="W64" s="9">
        <v>1</v>
      </c>
    </row>
    <row r="65" spans="1:23" ht="12">
      <c r="A65" s="229" t="s">
        <v>6</v>
      </c>
      <c r="B65" s="230">
        <f>SUM(B64:B64)</f>
        <v>385</v>
      </c>
      <c r="C65" s="231">
        <f>SUM(C64:C64)</f>
        <v>1</v>
      </c>
      <c r="D65" s="232">
        <f>SUM(D64:D64)</f>
        <v>0</v>
      </c>
      <c r="E65" s="233"/>
      <c r="F65" s="233"/>
      <c r="G65" s="233"/>
      <c r="H65" s="229" t="s">
        <v>6</v>
      </c>
      <c r="I65" s="230">
        <f>SUM(I64:I64)</f>
        <v>398</v>
      </c>
      <c r="J65" s="231">
        <f>SUM(J64:J64)</f>
        <v>1</v>
      </c>
      <c r="K65" s="232">
        <f>SUM(K64:K64)</f>
        <v>1</v>
      </c>
      <c r="M65" s="229" t="s">
        <v>6</v>
      </c>
      <c r="N65" s="230">
        <f>SUM(N64:N64)</f>
        <v>428</v>
      </c>
      <c r="O65" s="231">
        <f>SUM(O64:O64)</f>
        <v>0</v>
      </c>
      <c r="P65" s="232">
        <f>SUM(P64:P64)</f>
        <v>0</v>
      </c>
      <c r="Q65" s="233"/>
      <c r="R65" s="233"/>
      <c r="S65" s="233"/>
      <c r="T65" s="229" t="s">
        <v>6</v>
      </c>
      <c r="U65" s="230">
        <f>SUM(U64:U64)</f>
        <v>437</v>
      </c>
      <c r="V65" s="231">
        <f>SUM(V64:V64)</f>
        <v>2</v>
      </c>
      <c r="W65" s="232">
        <f>SUM(W64:W64)</f>
        <v>1</v>
      </c>
    </row>
    <row r="66" spans="1:23" ht="12">
      <c r="A66" s="235" t="s">
        <v>7</v>
      </c>
      <c r="B66" s="236"/>
      <c r="C66" s="236"/>
      <c r="D66" s="290">
        <v>0</v>
      </c>
      <c r="E66" s="238">
        <f>SUM(D65:D66)</f>
        <v>0</v>
      </c>
      <c r="F66" s="239"/>
      <c r="G66" s="240">
        <f>SUM(K65:K66)</f>
        <v>1</v>
      </c>
      <c r="H66" s="241"/>
      <c r="I66" s="236"/>
      <c r="J66" s="236"/>
      <c r="K66" s="291">
        <v>0</v>
      </c>
      <c r="M66" s="235" t="s">
        <v>7</v>
      </c>
      <c r="N66" s="236"/>
      <c r="O66" s="236"/>
      <c r="P66" s="290">
        <v>0</v>
      </c>
      <c r="Q66" s="238">
        <f>SUM(P65:P66)</f>
        <v>0</v>
      </c>
      <c r="R66" s="239"/>
      <c r="S66" s="240">
        <f>SUM(W65:W66)</f>
        <v>1</v>
      </c>
      <c r="T66" s="241"/>
      <c r="U66" s="236"/>
      <c r="V66" s="236"/>
      <c r="W66" s="291">
        <v>0</v>
      </c>
    </row>
    <row r="67" spans="13:23" ht="12">
      <c r="M67" s="265"/>
      <c r="N67" s="266"/>
      <c r="O67" s="266"/>
      <c r="P67" s="266"/>
      <c r="Q67" s="267"/>
      <c r="R67" s="267"/>
      <c r="S67" s="282"/>
      <c r="T67" s="251"/>
      <c r="U67" s="266"/>
      <c r="V67" s="266"/>
      <c r="W67" s="266"/>
    </row>
    <row r="68" spans="13:23" ht="12">
      <c r="M68" s="265"/>
      <c r="N68" s="266"/>
      <c r="O68" s="266"/>
      <c r="P68" s="266"/>
      <c r="Q68" s="267"/>
      <c r="R68" s="267"/>
      <c r="S68" s="282"/>
      <c r="T68" s="251"/>
      <c r="U68" s="266"/>
      <c r="V68" s="266"/>
      <c r="W68" s="266"/>
    </row>
    <row r="69" spans="1:23" ht="12">
      <c r="A69" s="212" t="s">
        <v>38</v>
      </c>
      <c r="B69" s="243"/>
      <c r="C69" s="366"/>
      <c r="D69" s="366"/>
      <c r="E69" s="366"/>
      <c r="F69" s="366"/>
      <c r="G69" s="366"/>
      <c r="H69" s="366"/>
      <c r="I69" s="214">
        <f>Jegyzőkönyvek!I9</f>
        <v>20</v>
      </c>
      <c r="J69" s="292" t="s">
        <v>1</v>
      </c>
      <c r="K69" s="243"/>
      <c r="M69" s="212" t="s">
        <v>38</v>
      </c>
      <c r="N69" s="283"/>
      <c r="O69" s="244"/>
      <c r="P69" s="243"/>
      <c r="Q69" s="243"/>
      <c r="R69" s="243"/>
      <c r="S69" s="243"/>
      <c r="T69" s="243"/>
      <c r="U69" s="243">
        <f>Jegyzőkönyvek!I9</f>
        <v>20</v>
      </c>
      <c r="V69" s="247" t="s">
        <v>1</v>
      </c>
      <c r="W69" s="243"/>
    </row>
    <row r="70" spans="1:23" ht="12.75">
      <c r="A70" s="344" t="s">
        <v>52</v>
      </c>
      <c r="B70" s="345"/>
      <c r="C70" s="345"/>
      <c r="D70" s="346"/>
      <c r="E70" s="216"/>
      <c r="F70" s="217"/>
      <c r="G70" s="218"/>
      <c r="H70" s="344" t="s">
        <v>207</v>
      </c>
      <c r="I70" s="345"/>
      <c r="J70" s="345"/>
      <c r="K70" s="346"/>
      <c r="M70" s="344" t="s">
        <v>208</v>
      </c>
      <c r="N70" s="345"/>
      <c r="O70" s="345"/>
      <c r="P70" s="346"/>
      <c r="Q70" s="216"/>
      <c r="R70" s="217"/>
      <c r="S70" s="218"/>
      <c r="T70" s="375" t="s">
        <v>39</v>
      </c>
      <c r="U70" s="376"/>
      <c r="V70" s="376"/>
      <c r="W70" s="377"/>
    </row>
    <row r="71" spans="1:23" ht="12">
      <c r="A71" s="249" t="s">
        <v>2</v>
      </c>
      <c r="B71" s="221" t="s">
        <v>3</v>
      </c>
      <c r="C71" s="221" t="s">
        <v>4</v>
      </c>
      <c r="D71" s="221" t="s">
        <v>5</v>
      </c>
      <c r="E71" s="250"/>
      <c r="F71" s="251"/>
      <c r="G71" s="252"/>
      <c r="H71" s="253" t="s">
        <v>2</v>
      </c>
      <c r="I71" s="221" t="s">
        <v>3</v>
      </c>
      <c r="J71" s="221" t="s">
        <v>4</v>
      </c>
      <c r="K71" s="221" t="s">
        <v>5</v>
      </c>
      <c r="M71" s="253" t="s">
        <v>2</v>
      </c>
      <c r="N71" s="221" t="s">
        <v>3</v>
      </c>
      <c r="O71" s="221" t="s">
        <v>4</v>
      </c>
      <c r="P71" s="221" t="s">
        <v>5</v>
      </c>
      <c r="Q71" s="250"/>
      <c r="R71" s="251"/>
      <c r="S71" s="252"/>
      <c r="T71" s="253" t="s">
        <v>2</v>
      </c>
      <c r="U71" s="221" t="s">
        <v>3</v>
      </c>
      <c r="V71" s="221" t="s">
        <v>4</v>
      </c>
      <c r="W71" s="221" t="s">
        <v>5</v>
      </c>
    </row>
    <row r="72" spans="1:23" ht="22.5">
      <c r="A72" s="8" t="s">
        <v>376</v>
      </c>
      <c r="B72" s="9">
        <v>409</v>
      </c>
      <c r="C72" s="9">
        <v>0</v>
      </c>
      <c r="D72" s="9">
        <v>0</v>
      </c>
      <c r="E72" s="250"/>
      <c r="F72" s="251"/>
      <c r="G72" s="251"/>
      <c r="H72" s="8" t="s">
        <v>382</v>
      </c>
      <c r="I72" s="9">
        <v>477</v>
      </c>
      <c r="J72" s="9">
        <v>2</v>
      </c>
      <c r="K72" s="9">
        <v>1</v>
      </c>
      <c r="M72" s="8" t="s">
        <v>292</v>
      </c>
      <c r="N72" s="9">
        <v>448</v>
      </c>
      <c r="O72" s="9">
        <v>2</v>
      </c>
      <c r="P72" s="9">
        <v>1</v>
      </c>
      <c r="Q72" s="250"/>
      <c r="R72" s="251"/>
      <c r="S72" s="252"/>
      <c r="T72" s="8" t="s">
        <v>298</v>
      </c>
      <c r="U72" s="9">
        <v>419</v>
      </c>
      <c r="V72" s="9">
        <v>0</v>
      </c>
      <c r="W72" s="9">
        <v>0</v>
      </c>
    </row>
    <row r="73" spans="1:23" ht="12">
      <c r="A73" s="8" t="s">
        <v>377</v>
      </c>
      <c r="B73" s="9">
        <v>440</v>
      </c>
      <c r="C73" s="9">
        <v>2</v>
      </c>
      <c r="D73" s="9">
        <v>1</v>
      </c>
      <c r="E73" s="250"/>
      <c r="F73" s="251"/>
      <c r="G73" s="251"/>
      <c r="H73" s="8" t="s">
        <v>383</v>
      </c>
      <c r="I73" s="9">
        <v>375</v>
      </c>
      <c r="J73" s="9">
        <v>0</v>
      </c>
      <c r="K73" s="9">
        <v>0</v>
      </c>
      <c r="M73" s="8" t="s">
        <v>293</v>
      </c>
      <c r="N73" s="9">
        <v>410</v>
      </c>
      <c r="O73" s="9">
        <v>1</v>
      </c>
      <c r="P73" s="9">
        <v>1</v>
      </c>
      <c r="Q73" s="293"/>
      <c r="R73" s="293"/>
      <c r="S73" s="293"/>
      <c r="T73" s="8" t="s">
        <v>299</v>
      </c>
      <c r="U73" s="9">
        <v>376</v>
      </c>
      <c r="V73" s="9">
        <v>1</v>
      </c>
      <c r="W73" s="9">
        <v>0</v>
      </c>
    </row>
    <row r="74" spans="1:23" ht="12">
      <c r="A74" s="8" t="s">
        <v>378</v>
      </c>
      <c r="B74" s="9">
        <v>394</v>
      </c>
      <c r="C74" s="9">
        <v>2</v>
      </c>
      <c r="D74" s="9">
        <v>1</v>
      </c>
      <c r="E74" s="347"/>
      <c r="F74" s="347"/>
      <c r="G74" s="347"/>
      <c r="H74" s="8" t="s">
        <v>222</v>
      </c>
      <c r="I74" s="9">
        <v>361</v>
      </c>
      <c r="J74" s="9">
        <v>0</v>
      </c>
      <c r="K74" s="9">
        <v>0</v>
      </c>
      <c r="M74" s="8" t="s">
        <v>294</v>
      </c>
      <c r="N74" s="9">
        <v>424</v>
      </c>
      <c r="O74" s="9">
        <v>1</v>
      </c>
      <c r="P74" s="9">
        <v>1</v>
      </c>
      <c r="Q74" s="347"/>
      <c r="R74" s="347"/>
      <c r="S74" s="378"/>
      <c r="T74" s="8" t="s">
        <v>300</v>
      </c>
      <c r="U74" s="9">
        <v>423</v>
      </c>
      <c r="V74" s="9">
        <v>1</v>
      </c>
      <c r="W74" s="9">
        <v>0</v>
      </c>
    </row>
    <row r="75" spans="1:23" ht="12">
      <c r="A75" s="8" t="s">
        <v>379</v>
      </c>
      <c r="B75" s="9">
        <v>444</v>
      </c>
      <c r="C75" s="9">
        <v>2</v>
      </c>
      <c r="D75" s="9">
        <v>1</v>
      </c>
      <c r="E75" s="347"/>
      <c r="F75" s="347"/>
      <c r="G75" s="347"/>
      <c r="H75" s="8" t="s">
        <v>384</v>
      </c>
      <c r="I75" s="9">
        <v>409</v>
      </c>
      <c r="J75" s="9">
        <v>0</v>
      </c>
      <c r="K75" s="9">
        <v>0</v>
      </c>
      <c r="M75" s="8" t="s">
        <v>295</v>
      </c>
      <c r="N75" s="9">
        <v>423</v>
      </c>
      <c r="O75" s="9">
        <v>2</v>
      </c>
      <c r="P75" s="9">
        <v>1</v>
      </c>
      <c r="Q75" s="347"/>
      <c r="R75" s="347"/>
      <c r="S75" s="378"/>
      <c r="T75" s="8" t="s">
        <v>301</v>
      </c>
      <c r="U75" s="9">
        <v>377</v>
      </c>
      <c r="V75" s="9">
        <v>0</v>
      </c>
      <c r="W75" s="9">
        <v>0</v>
      </c>
    </row>
    <row r="76" spans="1:23" ht="12">
      <c r="A76" s="8" t="s">
        <v>380</v>
      </c>
      <c r="B76" s="9">
        <v>423</v>
      </c>
      <c r="C76" s="9">
        <v>2</v>
      </c>
      <c r="D76" s="9">
        <v>1</v>
      </c>
      <c r="E76" s="347"/>
      <c r="F76" s="347"/>
      <c r="G76" s="347"/>
      <c r="H76" s="8" t="s">
        <v>385</v>
      </c>
      <c r="I76" s="9">
        <v>384</v>
      </c>
      <c r="J76" s="9">
        <v>0</v>
      </c>
      <c r="K76" s="9">
        <v>0</v>
      </c>
      <c r="M76" s="8" t="s">
        <v>296</v>
      </c>
      <c r="N76" s="9">
        <v>461</v>
      </c>
      <c r="O76" s="9">
        <v>2</v>
      </c>
      <c r="P76" s="9">
        <v>1</v>
      </c>
      <c r="Q76" s="347"/>
      <c r="R76" s="347"/>
      <c r="S76" s="378"/>
      <c r="T76" s="8" t="s">
        <v>302</v>
      </c>
      <c r="U76" s="9">
        <v>399</v>
      </c>
      <c r="V76" s="9">
        <v>0</v>
      </c>
      <c r="W76" s="9">
        <v>0</v>
      </c>
    </row>
    <row r="77" spans="1:23" ht="12">
      <c r="A77" s="8" t="s">
        <v>381</v>
      </c>
      <c r="B77" s="9">
        <v>475</v>
      </c>
      <c r="C77" s="9">
        <v>2</v>
      </c>
      <c r="D77" s="9">
        <v>1</v>
      </c>
      <c r="E77" s="347"/>
      <c r="F77" s="347"/>
      <c r="G77" s="347"/>
      <c r="H77" s="8" t="s">
        <v>386</v>
      </c>
      <c r="I77" s="9">
        <v>420</v>
      </c>
      <c r="J77" s="9">
        <v>0</v>
      </c>
      <c r="K77" s="9">
        <v>0</v>
      </c>
      <c r="M77" s="8" t="s">
        <v>297</v>
      </c>
      <c r="N77" s="9">
        <v>432</v>
      </c>
      <c r="O77" s="9">
        <v>2</v>
      </c>
      <c r="P77" s="9">
        <v>1</v>
      </c>
      <c r="Q77" s="347"/>
      <c r="R77" s="347"/>
      <c r="S77" s="378"/>
      <c r="T77" s="8" t="s">
        <v>303</v>
      </c>
      <c r="U77" s="9">
        <v>384</v>
      </c>
      <c r="V77" s="9">
        <v>0</v>
      </c>
      <c r="W77" s="9">
        <v>0</v>
      </c>
    </row>
    <row r="78" spans="1:23" ht="12.75">
      <c r="A78" s="169" t="s">
        <v>6</v>
      </c>
      <c r="B78" s="170">
        <f>SUM(B72:B77)</f>
        <v>2585</v>
      </c>
      <c r="C78" s="170">
        <f>SUM(C72:C77)</f>
        <v>10</v>
      </c>
      <c r="D78" s="170">
        <f>SUM(D72:D77)</f>
        <v>5</v>
      </c>
      <c r="E78" s="348"/>
      <c r="F78" s="348"/>
      <c r="G78" s="348"/>
      <c r="H78" s="234" t="s">
        <v>6</v>
      </c>
      <c r="I78" s="256">
        <f>SUM(I72:I77)</f>
        <v>2426</v>
      </c>
      <c r="J78" s="257">
        <f>SUM(J72:J77)</f>
        <v>2</v>
      </c>
      <c r="K78" s="258">
        <f>SUM(K72:K77)</f>
        <v>1</v>
      </c>
      <c r="M78" s="284" t="s">
        <v>6</v>
      </c>
      <c r="N78" s="294">
        <f>SUM(N72:N77)</f>
        <v>2598</v>
      </c>
      <c r="O78" s="257">
        <f>SUM(O72:O77)</f>
        <v>10</v>
      </c>
      <c r="P78" s="295">
        <f>SUM(P72:P77)</f>
        <v>6</v>
      </c>
      <c r="Q78" s="296"/>
      <c r="R78" s="296"/>
      <c r="S78" s="297"/>
      <c r="T78" s="298" t="s">
        <v>6</v>
      </c>
      <c r="U78" s="260">
        <f>SUM(U72:U77)</f>
        <v>2378</v>
      </c>
      <c r="V78" s="257">
        <f>SUM(V72:V77)</f>
        <v>2</v>
      </c>
      <c r="W78" s="258">
        <f>SUM(W72:W77)</f>
        <v>0</v>
      </c>
    </row>
    <row r="79" spans="1:23" ht="12">
      <c r="A79" s="262" t="s">
        <v>7</v>
      </c>
      <c r="B79" s="236"/>
      <c r="C79" s="236"/>
      <c r="D79" s="237">
        <f>IF(A71="","",IF(B78&gt;I78,2,IF(I78&gt;B78,0,1)))</f>
        <v>2</v>
      </c>
      <c r="E79" s="263">
        <f>SUM(D78:D79)</f>
        <v>7</v>
      </c>
      <c r="F79" s="239"/>
      <c r="G79" s="240">
        <f>SUM(K78:K79)</f>
        <v>1</v>
      </c>
      <c r="H79" s="264"/>
      <c r="I79" s="236"/>
      <c r="J79" s="236"/>
      <c r="K79" s="242">
        <f>2-D79</f>
        <v>0</v>
      </c>
      <c r="M79" s="262" t="s">
        <v>7</v>
      </c>
      <c r="N79" s="236"/>
      <c r="O79" s="236"/>
      <c r="P79" s="237">
        <f>IF(M71="","",IF(N78&gt;U78,2,IF(U78&gt;N78,0,1)))</f>
        <v>2</v>
      </c>
      <c r="Q79" s="263">
        <f>SUM(P78:P79)</f>
        <v>8</v>
      </c>
      <c r="R79" s="287"/>
      <c r="S79" s="281">
        <f>SUM(W78:W79)</f>
        <v>0</v>
      </c>
      <c r="T79" s="241"/>
      <c r="U79" s="236"/>
      <c r="V79" s="236"/>
      <c r="W79" s="242">
        <f>2-P79</f>
        <v>0</v>
      </c>
    </row>
    <row r="81" spans="1:11" ht="12">
      <c r="A81" s="288" t="s">
        <v>37</v>
      </c>
      <c r="B81" s="213"/>
      <c r="C81" s="213"/>
      <c r="D81" s="366"/>
      <c r="E81" s="366"/>
      <c r="F81" s="366"/>
      <c r="G81" s="366"/>
      <c r="H81" s="366"/>
      <c r="I81" s="214">
        <f>Jegyzőkönyvek!I9</f>
        <v>20</v>
      </c>
      <c r="J81" s="215" t="s">
        <v>1</v>
      </c>
      <c r="K81" s="213"/>
    </row>
    <row r="82" spans="1:11" ht="12">
      <c r="A82" s="356" t="str">
        <f>A89</f>
        <v>Zalakomár Egyetértés SE</v>
      </c>
      <c r="B82" s="357"/>
      <c r="C82" s="357"/>
      <c r="D82" s="358"/>
      <c r="E82" s="216"/>
      <c r="F82" s="217"/>
      <c r="G82" s="218"/>
      <c r="H82" s="356" t="str">
        <f>H89</f>
        <v>Halogy SE Felsőmarác</v>
      </c>
      <c r="I82" s="357"/>
      <c r="J82" s="357"/>
      <c r="K82" s="358"/>
    </row>
    <row r="83" spans="1:11" ht="12">
      <c r="A83" s="219" t="s">
        <v>2</v>
      </c>
      <c r="B83" s="220" t="s">
        <v>3</v>
      </c>
      <c r="C83" s="220" t="s">
        <v>4</v>
      </c>
      <c r="D83" s="221" t="s">
        <v>5</v>
      </c>
      <c r="E83" s="222"/>
      <c r="F83" s="223"/>
      <c r="G83" s="224"/>
      <c r="H83" s="225" t="s">
        <v>2</v>
      </c>
      <c r="I83" s="220" t="s">
        <v>3</v>
      </c>
      <c r="J83" s="220" t="s">
        <v>4</v>
      </c>
      <c r="K83" s="221" t="s">
        <v>5</v>
      </c>
    </row>
    <row r="84" spans="1:11" ht="12">
      <c r="A84" s="8" t="s">
        <v>387</v>
      </c>
      <c r="B84" s="9">
        <v>346</v>
      </c>
      <c r="C84" s="9">
        <v>1</v>
      </c>
      <c r="D84" s="9">
        <v>1</v>
      </c>
      <c r="E84" s="222"/>
      <c r="F84" s="223"/>
      <c r="G84" s="224"/>
      <c r="H84" s="8" t="s">
        <v>388</v>
      </c>
      <c r="I84" s="9">
        <v>335</v>
      </c>
      <c r="J84" s="9">
        <v>1</v>
      </c>
      <c r="K84" s="9">
        <v>0</v>
      </c>
    </row>
    <row r="85" spans="1:11" ht="12">
      <c r="A85" s="229" t="s">
        <v>6</v>
      </c>
      <c r="B85" s="230">
        <f>SUM(B84:B84)</f>
        <v>346</v>
      </c>
      <c r="C85" s="231">
        <f>SUM(C84:C84)</f>
        <v>1</v>
      </c>
      <c r="D85" s="232">
        <f>SUM(D84:D84)</f>
        <v>1</v>
      </c>
      <c r="E85" s="233"/>
      <c r="F85" s="233"/>
      <c r="G85" s="233"/>
      <c r="H85" s="229" t="s">
        <v>6</v>
      </c>
      <c r="I85" s="230">
        <f>SUM(I84:I84)</f>
        <v>335</v>
      </c>
      <c r="J85" s="231">
        <f>SUM(J84:J84)</f>
        <v>1</v>
      </c>
      <c r="K85" s="232">
        <f>SUM(K84:K84)</f>
        <v>0</v>
      </c>
    </row>
    <row r="86" spans="1:11" ht="12">
      <c r="A86" s="235" t="s">
        <v>7</v>
      </c>
      <c r="B86" s="236"/>
      <c r="C86" s="236"/>
      <c r="D86" s="290">
        <v>0</v>
      </c>
      <c r="E86" s="238">
        <f>SUM(D85:D86)</f>
        <v>1</v>
      </c>
      <c r="F86" s="239"/>
      <c r="G86" s="240">
        <f>SUM(K85:K86)</f>
        <v>0</v>
      </c>
      <c r="H86" s="241"/>
      <c r="I86" s="236"/>
      <c r="J86" s="236"/>
      <c r="K86" s="291">
        <v>0</v>
      </c>
    </row>
    <row r="88" spans="1:23" ht="14.25">
      <c r="A88" s="212" t="s">
        <v>38</v>
      </c>
      <c r="B88" s="283"/>
      <c r="C88" s="243"/>
      <c r="D88" s="243"/>
      <c r="E88" s="243"/>
      <c r="F88" s="243"/>
      <c r="G88" s="243"/>
      <c r="H88" s="243"/>
      <c r="I88" s="299">
        <f>Jegyzőkönyvek!I9</f>
        <v>20</v>
      </c>
      <c r="J88" s="247" t="s">
        <v>1</v>
      </c>
      <c r="K88" s="243"/>
      <c r="M88" s="319" t="s">
        <v>10</v>
      </c>
      <c r="N88" s="283"/>
      <c r="O88" s="244"/>
      <c r="P88" s="313"/>
      <c r="Q88" s="243"/>
      <c r="R88" s="243"/>
      <c r="S88" s="243"/>
      <c r="T88" s="243"/>
      <c r="U88" s="243">
        <v>23</v>
      </c>
      <c r="V88" s="247" t="s">
        <v>1</v>
      </c>
      <c r="W88" s="243"/>
    </row>
    <row r="89" spans="1:23" ht="12.75">
      <c r="A89" s="382" t="s">
        <v>59</v>
      </c>
      <c r="B89" s="383"/>
      <c r="C89" s="383"/>
      <c r="D89" s="384"/>
      <c r="E89" s="216"/>
      <c r="F89" s="217"/>
      <c r="G89" s="218"/>
      <c r="H89" s="385" t="s">
        <v>209</v>
      </c>
      <c r="I89" s="364"/>
      <c r="J89" s="364"/>
      <c r="K89" s="365"/>
      <c r="M89" s="344" t="s">
        <v>42</v>
      </c>
      <c r="N89" s="345"/>
      <c r="O89" s="345"/>
      <c r="P89" s="346"/>
      <c r="Q89" s="216"/>
      <c r="R89" s="217"/>
      <c r="S89" s="218"/>
      <c r="T89" s="379" t="s">
        <v>43</v>
      </c>
      <c r="U89" s="380"/>
      <c r="V89" s="380"/>
      <c r="W89" s="381"/>
    </row>
    <row r="90" spans="1:23" ht="12">
      <c r="A90" s="249" t="s">
        <v>2</v>
      </c>
      <c r="B90" s="221" t="s">
        <v>3</v>
      </c>
      <c r="C90" s="221" t="s">
        <v>4</v>
      </c>
      <c r="D90" s="221" t="s">
        <v>5</v>
      </c>
      <c r="E90" s="250"/>
      <c r="F90" s="251"/>
      <c r="G90" s="252"/>
      <c r="H90" s="253" t="s">
        <v>2</v>
      </c>
      <c r="I90" s="221" t="s">
        <v>3</v>
      </c>
      <c r="J90" s="221" t="s">
        <v>4</v>
      </c>
      <c r="K90" s="221" t="s">
        <v>5</v>
      </c>
      <c r="M90" s="249" t="s">
        <v>2</v>
      </c>
      <c r="N90" s="221" t="s">
        <v>3</v>
      </c>
      <c r="O90" s="221" t="s">
        <v>4</v>
      </c>
      <c r="P90" s="221" t="s">
        <v>5</v>
      </c>
      <c r="Q90" s="250"/>
      <c r="R90" s="251"/>
      <c r="S90" s="252"/>
      <c r="T90" s="253" t="s">
        <v>2</v>
      </c>
      <c r="U90" s="221" t="s">
        <v>3</v>
      </c>
      <c r="V90" s="221" t="s">
        <v>4</v>
      </c>
      <c r="W90" s="221" t="s">
        <v>5</v>
      </c>
    </row>
    <row r="91" spans="1:23" ht="12">
      <c r="A91" s="8" t="s">
        <v>197</v>
      </c>
      <c r="B91" s="9">
        <v>379</v>
      </c>
      <c r="C91" s="9">
        <v>0</v>
      </c>
      <c r="D91" s="9">
        <v>0</v>
      </c>
      <c r="E91" s="250"/>
      <c r="F91" s="251"/>
      <c r="G91" s="252"/>
      <c r="H91" s="8" t="s">
        <v>394</v>
      </c>
      <c r="I91" s="9">
        <v>411</v>
      </c>
      <c r="J91" s="9">
        <v>2</v>
      </c>
      <c r="K91" s="9">
        <v>1</v>
      </c>
      <c r="M91" s="8" t="s">
        <v>280</v>
      </c>
      <c r="N91" s="9">
        <v>387</v>
      </c>
      <c r="O91" s="9">
        <v>0</v>
      </c>
      <c r="P91" s="9">
        <v>0</v>
      </c>
      <c r="Q91" s="250"/>
      <c r="R91" s="251"/>
      <c r="S91" s="252"/>
      <c r="T91" s="8" t="s">
        <v>286</v>
      </c>
      <c r="U91" s="9">
        <v>443</v>
      </c>
      <c r="V91" s="9">
        <v>2</v>
      </c>
      <c r="W91" s="9">
        <v>1</v>
      </c>
    </row>
    <row r="92" spans="1:23" ht="12">
      <c r="A92" s="8" t="s">
        <v>389</v>
      </c>
      <c r="B92" s="9">
        <v>388</v>
      </c>
      <c r="C92" s="9">
        <v>1</v>
      </c>
      <c r="D92" s="9">
        <v>1</v>
      </c>
      <c r="E92" s="293"/>
      <c r="F92" s="293"/>
      <c r="G92" s="293"/>
      <c r="H92" s="8" t="s">
        <v>395</v>
      </c>
      <c r="I92" s="9">
        <v>370</v>
      </c>
      <c r="J92" s="9">
        <v>1</v>
      </c>
      <c r="K92" s="9">
        <v>0</v>
      </c>
      <c r="M92" s="8" t="s">
        <v>281</v>
      </c>
      <c r="N92" s="9">
        <v>389</v>
      </c>
      <c r="O92" s="9">
        <v>0</v>
      </c>
      <c r="P92" s="9">
        <v>0</v>
      </c>
      <c r="Q92" s="293"/>
      <c r="R92" s="293"/>
      <c r="S92" s="293"/>
      <c r="T92" s="8" t="s">
        <v>287</v>
      </c>
      <c r="U92" s="9">
        <v>421</v>
      </c>
      <c r="V92" s="9">
        <v>2</v>
      </c>
      <c r="W92" s="9">
        <v>1</v>
      </c>
    </row>
    <row r="93" spans="1:23" ht="12">
      <c r="A93" s="8" t="s">
        <v>390</v>
      </c>
      <c r="B93" s="9">
        <v>418</v>
      </c>
      <c r="C93" s="9">
        <v>2</v>
      </c>
      <c r="D93" s="9">
        <v>1</v>
      </c>
      <c r="E93" s="373"/>
      <c r="F93" s="347"/>
      <c r="G93" s="374"/>
      <c r="H93" s="8" t="s">
        <v>396</v>
      </c>
      <c r="I93" s="9">
        <v>380</v>
      </c>
      <c r="J93" s="9">
        <v>0</v>
      </c>
      <c r="K93" s="9">
        <v>0</v>
      </c>
      <c r="M93" s="8" t="s">
        <v>282</v>
      </c>
      <c r="N93" s="9">
        <v>391</v>
      </c>
      <c r="O93" s="9">
        <v>0</v>
      </c>
      <c r="P93" s="9">
        <v>0</v>
      </c>
      <c r="Q93" s="347"/>
      <c r="R93" s="347"/>
      <c r="S93" s="378"/>
      <c r="T93" s="8" t="s">
        <v>288</v>
      </c>
      <c r="U93" s="9">
        <v>402</v>
      </c>
      <c r="V93" s="9">
        <v>2</v>
      </c>
      <c r="W93" s="9">
        <v>1</v>
      </c>
    </row>
    <row r="94" spans="1:23" ht="22.5">
      <c r="A94" s="8" t="s">
        <v>391</v>
      </c>
      <c r="B94" s="9">
        <v>374</v>
      </c>
      <c r="C94" s="9">
        <v>0</v>
      </c>
      <c r="D94" s="9">
        <v>0</v>
      </c>
      <c r="E94" s="373"/>
      <c r="F94" s="347"/>
      <c r="G94" s="374"/>
      <c r="H94" s="8" t="s">
        <v>397</v>
      </c>
      <c r="I94" s="9">
        <v>404</v>
      </c>
      <c r="J94" s="9">
        <v>2</v>
      </c>
      <c r="K94" s="9">
        <v>1</v>
      </c>
      <c r="M94" s="8" t="s">
        <v>283</v>
      </c>
      <c r="N94" s="9">
        <v>438</v>
      </c>
      <c r="O94" s="9">
        <v>1</v>
      </c>
      <c r="P94" s="9">
        <v>1</v>
      </c>
      <c r="Q94" s="347"/>
      <c r="R94" s="347"/>
      <c r="S94" s="378"/>
      <c r="T94" s="8" t="s">
        <v>289</v>
      </c>
      <c r="U94" s="9">
        <v>421</v>
      </c>
      <c r="V94" s="9">
        <v>1</v>
      </c>
      <c r="W94" s="9">
        <v>0</v>
      </c>
    </row>
    <row r="95" spans="1:23" ht="12">
      <c r="A95" s="8" t="s">
        <v>392</v>
      </c>
      <c r="B95" s="9">
        <v>424</v>
      </c>
      <c r="C95" s="9">
        <v>2</v>
      </c>
      <c r="D95" s="9">
        <v>1</v>
      </c>
      <c r="E95" s="373"/>
      <c r="F95" s="347"/>
      <c r="G95" s="374"/>
      <c r="H95" s="8" t="s">
        <v>398</v>
      </c>
      <c r="I95" s="9">
        <v>340</v>
      </c>
      <c r="J95" s="9">
        <v>0</v>
      </c>
      <c r="K95" s="9">
        <v>0</v>
      </c>
      <c r="M95" s="8" t="s">
        <v>284</v>
      </c>
      <c r="N95" s="9">
        <v>417</v>
      </c>
      <c r="O95" s="9">
        <v>1</v>
      </c>
      <c r="P95" s="9">
        <v>0</v>
      </c>
      <c r="Q95" s="347"/>
      <c r="R95" s="347"/>
      <c r="S95" s="378"/>
      <c r="T95" s="8" t="s">
        <v>290</v>
      </c>
      <c r="U95" s="9">
        <v>419</v>
      </c>
      <c r="V95" s="9">
        <v>1</v>
      </c>
      <c r="W95" s="9">
        <v>1</v>
      </c>
    </row>
    <row r="96" spans="1:23" ht="12">
      <c r="A96" s="8" t="s">
        <v>393</v>
      </c>
      <c r="B96" s="9">
        <v>432</v>
      </c>
      <c r="C96" s="9">
        <v>2</v>
      </c>
      <c r="D96" s="9">
        <v>1</v>
      </c>
      <c r="E96" s="373"/>
      <c r="F96" s="347"/>
      <c r="G96" s="374"/>
      <c r="H96" s="8" t="s">
        <v>399</v>
      </c>
      <c r="I96" s="9">
        <v>395</v>
      </c>
      <c r="J96" s="9">
        <v>0</v>
      </c>
      <c r="K96" s="9">
        <v>0</v>
      </c>
      <c r="M96" s="8" t="s">
        <v>285</v>
      </c>
      <c r="N96" s="9">
        <v>424</v>
      </c>
      <c r="O96" s="9">
        <v>2</v>
      </c>
      <c r="P96" s="9">
        <v>1</v>
      </c>
      <c r="Q96" s="347"/>
      <c r="R96" s="347"/>
      <c r="S96" s="378"/>
      <c r="T96" s="8" t="s">
        <v>291</v>
      </c>
      <c r="U96" s="9">
        <v>414</v>
      </c>
      <c r="V96" s="9">
        <v>0</v>
      </c>
      <c r="W96" s="9">
        <v>0</v>
      </c>
    </row>
    <row r="97" spans="1:23" ht="12">
      <c r="A97" s="284" t="s">
        <v>6</v>
      </c>
      <c r="B97" s="260">
        <f>SUM(B91:B96)</f>
        <v>2415</v>
      </c>
      <c r="C97" s="257">
        <f>SUM(C91:C96)</f>
        <v>7</v>
      </c>
      <c r="D97" s="258">
        <f>SUM(D91:D96)</f>
        <v>4</v>
      </c>
      <c r="E97" s="296"/>
      <c r="F97" s="296"/>
      <c r="G97" s="297"/>
      <c r="H97" s="298" t="s">
        <v>6</v>
      </c>
      <c r="I97" s="260">
        <f>SUM(I91:I96)</f>
        <v>2300</v>
      </c>
      <c r="J97" s="257">
        <f>SUM(J91:J96)</f>
        <v>5</v>
      </c>
      <c r="K97" s="258">
        <f>SUM(K91:K96)</f>
        <v>2</v>
      </c>
      <c r="M97" s="284" t="s">
        <v>6</v>
      </c>
      <c r="N97" s="294">
        <f>SUM(N91:N96)</f>
        <v>2446</v>
      </c>
      <c r="O97" s="257">
        <f>SUM(O91:O96)</f>
        <v>4</v>
      </c>
      <c r="P97" s="295">
        <f>SUM(P91:P96)</f>
        <v>2</v>
      </c>
      <c r="Q97" s="296"/>
      <c r="R97" s="296"/>
      <c r="S97" s="297"/>
      <c r="T97" s="298" t="s">
        <v>6</v>
      </c>
      <c r="U97" s="260">
        <f>SUM(U91:U96)</f>
        <v>2520</v>
      </c>
      <c r="V97" s="257">
        <f>SUM(V91:V96)</f>
        <v>8</v>
      </c>
      <c r="W97" s="258">
        <f>SUM(W91:W96)</f>
        <v>4</v>
      </c>
    </row>
    <row r="98" spans="1:23" ht="12">
      <c r="A98" s="262" t="s">
        <v>7</v>
      </c>
      <c r="B98" s="236"/>
      <c r="C98" s="236"/>
      <c r="D98" s="237">
        <f>IF(A90="","",IF(B97&gt;I97,2,IF(I97&gt;B97,0,1)))</f>
        <v>2</v>
      </c>
      <c r="E98" s="263">
        <f>SUM(D97:D98)</f>
        <v>6</v>
      </c>
      <c r="F98" s="287"/>
      <c r="G98" s="281">
        <f>SUM(K97:K98)</f>
        <v>2</v>
      </c>
      <c r="H98" s="241"/>
      <c r="I98" s="236"/>
      <c r="J98" s="236"/>
      <c r="K98" s="242">
        <f>2-D98</f>
        <v>0</v>
      </c>
      <c r="M98" s="262" t="s">
        <v>7</v>
      </c>
      <c r="N98" s="236"/>
      <c r="O98" s="236"/>
      <c r="P98" s="237">
        <f>IF(M90="","",IF(N97&gt;U97,2,IF(U97&gt;N97,0,1)))</f>
        <v>0</v>
      </c>
      <c r="Q98" s="263">
        <f>SUM(P97:P98)</f>
        <v>2</v>
      </c>
      <c r="R98" s="287"/>
      <c r="S98" s="281">
        <f>SUM(W97:W98)</f>
        <v>6</v>
      </c>
      <c r="T98" s="241"/>
      <c r="U98" s="236"/>
      <c r="V98" s="236"/>
      <c r="W98" s="242">
        <f>2-P98</f>
        <v>2</v>
      </c>
    </row>
    <row r="100" spans="1:23" ht="12.75">
      <c r="A100" s="319" t="s">
        <v>10</v>
      </c>
      <c r="J100" s="299">
        <v>23</v>
      </c>
      <c r="K100" s="247" t="s">
        <v>1</v>
      </c>
      <c r="M100" s="319" t="s">
        <v>10</v>
      </c>
      <c r="V100" s="299">
        <v>23</v>
      </c>
      <c r="W100" s="247" t="s">
        <v>1</v>
      </c>
    </row>
    <row r="101" spans="1:23" ht="12.75">
      <c r="A101" s="344" t="s">
        <v>210</v>
      </c>
      <c r="B101" s="345"/>
      <c r="C101" s="345"/>
      <c r="D101" s="346"/>
      <c r="E101" s="216"/>
      <c r="F101" s="217"/>
      <c r="G101" s="218"/>
      <c r="H101" s="344" t="s">
        <v>45</v>
      </c>
      <c r="I101" s="345"/>
      <c r="J101" s="345"/>
      <c r="K101" s="346"/>
      <c r="M101" s="344" t="s">
        <v>41</v>
      </c>
      <c r="N101" s="345"/>
      <c r="O101" s="345"/>
      <c r="P101" s="346"/>
      <c r="Q101" s="216"/>
      <c r="R101" s="217"/>
      <c r="S101" s="218"/>
      <c r="T101" s="385" t="s">
        <v>46</v>
      </c>
      <c r="U101" s="364"/>
      <c r="V101" s="364"/>
      <c r="W101" s="365"/>
    </row>
    <row r="102" spans="1:23" ht="12">
      <c r="A102" s="249" t="s">
        <v>2</v>
      </c>
      <c r="B102" s="221" t="s">
        <v>3</v>
      </c>
      <c r="C102" s="221" t="s">
        <v>4</v>
      </c>
      <c r="D102" s="221" t="s">
        <v>5</v>
      </c>
      <c r="E102" s="250"/>
      <c r="F102" s="251"/>
      <c r="G102" s="252"/>
      <c r="H102" s="226" t="s">
        <v>2</v>
      </c>
      <c r="I102" s="221" t="s">
        <v>3</v>
      </c>
      <c r="J102" s="221" t="s">
        <v>4</v>
      </c>
      <c r="K102" s="221" t="s">
        <v>5</v>
      </c>
      <c r="M102" s="249" t="s">
        <v>2</v>
      </c>
      <c r="N102" s="221" t="s">
        <v>3</v>
      </c>
      <c r="O102" s="221" t="s">
        <v>4</v>
      </c>
      <c r="P102" s="221" t="s">
        <v>5</v>
      </c>
      <c r="Q102" s="250"/>
      <c r="R102" s="251"/>
      <c r="S102" s="252"/>
      <c r="T102" s="226" t="s">
        <v>2</v>
      </c>
      <c r="U102" s="221" t="s">
        <v>3</v>
      </c>
      <c r="V102" s="221" t="s">
        <v>4</v>
      </c>
      <c r="W102" s="221" t="s">
        <v>5</v>
      </c>
    </row>
    <row r="103" spans="1:23" ht="12.75">
      <c r="A103" s="8" t="s">
        <v>268</v>
      </c>
      <c r="B103" s="9">
        <v>416</v>
      </c>
      <c r="C103" s="9">
        <v>1</v>
      </c>
      <c r="D103" s="9">
        <v>0</v>
      </c>
      <c r="E103" s="250"/>
      <c r="F103" s="251"/>
      <c r="G103" s="251"/>
      <c r="H103" s="327" t="s">
        <v>274</v>
      </c>
      <c r="I103" s="309">
        <v>430</v>
      </c>
      <c r="J103" s="309">
        <v>1</v>
      </c>
      <c r="K103" s="309">
        <v>1</v>
      </c>
      <c r="M103" s="327" t="s">
        <v>256</v>
      </c>
      <c r="N103" s="333">
        <v>435</v>
      </c>
      <c r="O103" s="331">
        <v>1</v>
      </c>
      <c r="P103" s="331">
        <v>0</v>
      </c>
      <c r="Q103" s="250"/>
      <c r="R103" s="251"/>
      <c r="S103" s="251"/>
      <c r="T103" s="327" t="s">
        <v>262</v>
      </c>
      <c r="U103" s="334">
        <v>442</v>
      </c>
      <c r="V103" s="334">
        <v>1</v>
      </c>
      <c r="W103" s="334">
        <v>1</v>
      </c>
    </row>
    <row r="104" spans="1:23" ht="12.75">
      <c r="A104" s="8" t="s">
        <v>269</v>
      </c>
      <c r="B104" s="9">
        <v>431</v>
      </c>
      <c r="C104" s="9">
        <v>2</v>
      </c>
      <c r="D104" s="9">
        <v>1</v>
      </c>
      <c r="E104" s="250"/>
      <c r="F104" s="251"/>
      <c r="G104" s="251"/>
      <c r="H104" s="327" t="s">
        <v>275</v>
      </c>
      <c r="I104" s="309">
        <v>384</v>
      </c>
      <c r="J104" s="309">
        <v>0</v>
      </c>
      <c r="K104" s="309">
        <v>0</v>
      </c>
      <c r="M104" s="327" t="s">
        <v>257</v>
      </c>
      <c r="N104" s="333">
        <v>390</v>
      </c>
      <c r="O104" s="331">
        <v>0</v>
      </c>
      <c r="P104" s="331">
        <v>0</v>
      </c>
      <c r="Q104" s="250"/>
      <c r="R104" s="251"/>
      <c r="S104" s="251"/>
      <c r="T104" s="327" t="s">
        <v>263</v>
      </c>
      <c r="U104" s="334">
        <v>478</v>
      </c>
      <c r="V104" s="334">
        <v>2</v>
      </c>
      <c r="W104" s="334">
        <v>1</v>
      </c>
    </row>
    <row r="105" spans="1:23" ht="12.75">
      <c r="A105" s="8" t="s">
        <v>270</v>
      </c>
      <c r="B105" s="9">
        <v>382</v>
      </c>
      <c r="C105" s="9">
        <v>0</v>
      </c>
      <c r="D105" s="9">
        <v>0</v>
      </c>
      <c r="E105" s="347"/>
      <c r="F105" s="347"/>
      <c r="G105" s="347"/>
      <c r="H105" s="327" t="s">
        <v>276</v>
      </c>
      <c r="I105" s="309">
        <v>387</v>
      </c>
      <c r="J105" s="309">
        <v>2</v>
      </c>
      <c r="K105" s="309">
        <v>1</v>
      </c>
      <c r="M105" s="327" t="s">
        <v>258</v>
      </c>
      <c r="N105" s="333">
        <v>424</v>
      </c>
      <c r="O105" s="331">
        <v>0</v>
      </c>
      <c r="P105" s="331">
        <v>0</v>
      </c>
      <c r="Q105" s="347"/>
      <c r="R105" s="347"/>
      <c r="S105" s="347"/>
      <c r="T105" s="327" t="s">
        <v>264</v>
      </c>
      <c r="U105" s="334">
        <v>466</v>
      </c>
      <c r="V105" s="334">
        <v>2</v>
      </c>
      <c r="W105" s="334">
        <v>1</v>
      </c>
    </row>
    <row r="106" spans="1:23" ht="12.75">
      <c r="A106" s="8" t="s">
        <v>271</v>
      </c>
      <c r="B106" s="9">
        <v>390</v>
      </c>
      <c r="C106" s="9">
        <v>1</v>
      </c>
      <c r="D106" s="9">
        <v>0</v>
      </c>
      <c r="E106" s="347"/>
      <c r="F106" s="347"/>
      <c r="G106" s="347"/>
      <c r="H106" s="327" t="s">
        <v>277</v>
      </c>
      <c r="I106" s="309">
        <v>401</v>
      </c>
      <c r="J106" s="309">
        <v>1</v>
      </c>
      <c r="K106" s="309">
        <v>1</v>
      </c>
      <c r="M106" s="327" t="s">
        <v>259</v>
      </c>
      <c r="N106" s="333">
        <v>436</v>
      </c>
      <c r="O106" s="331">
        <v>2</v>
      </c>
      <c r="P106" s="331">
        <v>1</v>
      </c>
      <c r="Q106" s="347"/>
      <c r="R106" s="347"/>
      <c r="S106" s="347"/>
      <c r="T106" s="327" t="s">
        <v>265</v>
      </c>
      <c r="U106" s="334">
        <v>413</v>
      </c>
      <c r="V106" s="334">
        <v>0</v>
      </c>
      <c r="W106" s="334">
        <v>0</v>
      </c>
    </row>
    <row r="107" spans="1:23" ht="12.75">
      <c r="A107" s="8" t="s">
        <v>272</v>
      </c>
      <c r="B107" s="9">
        <v>443</v>
      </c>
      <c r="C107" s="9">
        <v>2</v>
      </c>
      <c r="D107" s="9">
        <v>1</v>
      </c>
      <c r="E107" s="347"/>
      <c r="F107" s="347"/>
      <c r="G107" s="347"/>
      <c r="H107" s="328" t="s">
        <v>278</v>
      </c>
      <c r="I107" s="309">
        <v>417</v>
      </c>
      <c r="J107" s="309">
        <v>0</v>
      </c>
      <c r="K107" s="309">
        <v>0</v>
      </c>
      <c r="M107" s="328" t="s">
        <v>260</v>
      </c>
      <c r="N107" s="333">
        <v>468</v>
      </c>
      <c r="O107" s="331">
        <v>2</v>
      </c>
      <c r="P107" s="331">
        <v>1</v>
      </c>
      <c r="Q107" s="347"/>
      <c r="R107" s="347"/>
      <c r="S107" s="347"/>
      <c r="T107" s="327" t="s">
        <v>266</v>
      </c>
      <c r="U107" s="334">
        <v>395</v>
      </c>
      <c r="V107" s="334">
        <v>0</v>
      </c>
      <c r="W107" s="334">
        <v>0</v>
      </c>
    </row>
    <row r="108" spans="1:23" ht="12.75">
      <c r="A108" s="8" t="s">
        <v>273</v>
      </c>
      <c r="B108" s="9">
        <v>391</v>
      </c>
      <c r="C108" s="9">
        <v>1</v>
      </c>
      <c r="D108" s="9">
        <v>0</v>
      </c>
      <c r="E108" s="347"/>
      <c r="F108" s="347"/>
      <c r="G108" s="347"/>
      <c r="H108" s="329" t="s">
        <v>279</v>
      </c>
      <c r="I108" s="314">
        <v>404</v>
      </c>
      <c r="J108" s="314">
        <v>1</v>
      </c>
      <c r="K108" s="314">
        <v>1</v>
      </c>
      <c r="M108" s="329" t="s">
        <v>261</v>
      </c>
      <c r="N108" s="333">
        <v>402</v>
      </c>
      <c r="O108" s="331">
        <v>1</v>
      </c>
      <c r="P108" s="331">
        <v>0</v>
      </c>
      <c r="Q108" s="347"/>
      <c r="R108" s="347"/>
      <c r="S108" s="347"/>
      <c r="T108" s="327" t="s">
        <v>267</v>
      </c>
      <c r="U108" s="335">
        <v>412</v>
      </c>
      <c r="V108" s="336">
        <v>1</v>
      </c>
      <c r="W108" s="337">
        <v>1</v>
      </c>
    </row>
    <row r="109" spans="1:23" ht="12">
      <c r="A109" s="284" t="s">
        <v>6</v>
      </c>
      <c r="B109" s="260">
        <f>SUM(B103:B108)</f>
        <v>2453</v>
      </c>
      <c r="C109" s="257">
        <f>SUM(C103:C108)</f>
        <v>7</v>
      </c>
      <c r="D109" s="258">
        <f>SUM(D103:D108)</f>
        <v>2</v>
      </c>
      <c r="E109" s="348"/>
      <c r="F109" s="348"/>
      <c r="G109" s="348"/>
      <c r="H109" s="286" t="s">
        <v>6</v>
      </c>
      <c r="I109" s="277">
        <f>SUM(I103:I108)</f>
        <v>2423</v>
      </c>
      <c r="J109" s="278">
        <f>SUM(J103:J108)</f>
        <v>5</v>
      </c>
      <c r="K109" s="279">
        <f>SUM(K103:K108)</f>
        <v>4</v>
      </c>
      <c r="M109" s="284" t="s">
        <v>6</v>
      </c>
      <c r="N109" s="260">
        <f>SUM(N103:N108)</f>
        <v>2555</v>
      </c>
      <c r="O109" s="257">
        <f>SUM(O103:O108)</f>
        <v>6</v>
      </c>
      <c r="P109" s="258">
        <f>SUM(P103:P108)</f>
        <v>2</v>
      </c>
      <c r="Q109" s="348"/>
      <c r="R109" s="348"/>
      <c r="S109" s="348"/>
      <c r="T109" s="286" t="s">
        <v>6</v>
      </c>
      <c r="U109" s="277">
        <f>SUM(U103:U108)</f>
        <v>2606</v>
      </c>
      <c r="V109" s="278">
        <f>SUM(V103:V108)</f>
        <v>6</v>
      </c>
      <c r="W109" s="279">
        <f>SUM(W103:W108)</f>
        <v>4</v>
      </c>
    </row>
    <row r="110" spans="1:23" ht="12">
      <c r="A110" s="262" t="s">
        <v>7</v>
      </c>
      <c r="B110" s="236"/>
      <c r="C110" s="236"/>
      <c r="D110" s="237">
        <f>IF(A102="","",IF(B109&gt;I109,2,IF(I109&gt;B109,0,1)))</f>
        <v>2</v>
      </c>
      <c r="E110" s="263">
        <f>SUM(D109:D110)</f>
        <v>4</v>
      </c>
      <c r="F110" s="239"/>
      <c r="G110" s="240">
        <f>SUM(K109:K110)</f>
        <v>4</v>
      </c>
      <c r="H110" s="264"/>
      <c r="I110" s="236"/>
      <c r="J110" s="236"/>
      <c r="K110" s="242">
        <f>2-D110</f>
        <v>0</v>
      </c>
      <c r="M110" s="262" t="s">
        <v>7</v>
      </c>
      <c r="N110" s="236"/>
      <c r="O110" s="236"/>
      <c r="P110" s="237">
        <f>IF(M102="","",IF(N109&gt;U109,2,IF(U109&gt;N109,0,1)))</f>
        <v>0</v>
      </c>
      <c r="Q110" s="263">
        <f>SUM(P109:P110)</f>
        <v>2</v>
      </c>
      <c r="R110" s="239"/>
      <c r="S110" s="240">
        <f>SUM(W109:W110)</f>
        <v>6</v>
      </c>
      <c r="T110" s="264"/>
      <c r="U110" s="236"/>
      <c r="V110" s="236"/>
      <c r="W110" s="242">
        <f>2-P110</f>
        <v>2</v>
      </c>
    </row>
    <row r="112" spans="1:23" ht="12.75">
      <c r="A112" s="319" t="s">
        <v>10</v>
      </c>
      <c r="J112" s="299">
        <v>23</v>
      </c>
      <c r="K112" s="247" t="s">
        <v>1</v>
      </c>
      <c r="M112" s="319" t="s">
        <v>10</v>
      </c>
      <c r="V112" s="299">
        <v>23</v>
      </c>
      <c r="W112" s="247" t="s">
        <v>1</v>
      </c>
    </row>
    <row r="113" spans="1:23" ht="12.75">
      <c r="A113" s="385" t="s">
        <v>44</v>
      </c>
      <c r="B113" s="364"/>
      <c r="C113" s="364"/>
      <c r="D113" s="365"/>
      <c r="E113" s="216"/>
      <c r="F113" s="217"/>
      <c r="G113" s="218"/>
      <c r="H113" s="344" t="s">
        <v>50</v>
      </c>
      <c r="I113" s="345"/>
      <c r="J113" s="345"/>
      <c r="K113" s="346"/>
      <c r="M113" s="344" t="s">
        <v>211</v>
      </c>
      <c r="N113" s="345"/>
      <c r="O113" s="345"/>
      <c r="P113" s="346"/>
      <c r="Q113" s="216"/>
      <c r="R113" s="217"/>
      <c r="S113" s="218"/>
      <c r="T113" s="344" t="s">
        <v>51</v>
      </c>
      <c r="U113" s="345"/>
      <c r="V113" s="345"/>
      <c r="W113" s="346"/>
    </row>
    <row r="114" spans="1:23" ht="12">
      <c r="A114" s="249" t="s">
        <v>2</v>
      </c>
      <c r="B114" s="221" t="s">
        <v>3</v>
      </c>
      <c r="C114" s="221" t="s">
        <v>4</v>
      </c>
      <c r="D114" s="221" t="s">
        <v>5</v>
      </c>
      <c r="E114" s="250"/>
      <c r="F114" s="251"/>
      <c r="G114" s="252"/>
      <c r="H114" s="226" t="s">
        <v>2</v>
      </c>
      <c r="I114" s="221" t="s">
        <v>3</v>
      </c>
      <c r="J114" s="221" t="s">
        <v>4</v>
      </c>
      <c r="K114" s="221" t="s">
        <v>5</v>
      </c>
      <c r="M114" s="249" t="s">
        <v>2</v>
      </c>
      <c r="N114" s="221" t="s">
        <v>3</v>
      </c>
      <c r="O114" s="221" t="s">
        <v>4</v>
      </c>
      <c r="P114" s="221" t="s">
        <v>5</v>
      </c>
      <c r="Q114" s="250"/>
      <c r="R114" s="251"/>
      <c r="S114" s="252"/>
      <c r="T114" s="226" t="s">
        <v>2</v>
      </c>
      <c r="U114" s="221" t="s">
        <v>3</v>
      </c>
      <c r="V114" s="221" t="s">
        <v>4</v>
      </c>
      <c r="W114" s="221" t="s">
        <v>5</v>
      </c>
    </row>
    <row r="115" spans="1:23" ht="12.75">
      <c r="A115" s="304" t="s">
        <v>244</v>
      </c>
      <c r="B115" s="324">
        <v>421</v>
      </c>
      <c r="C115" s="324">
        <v>1</v>
      </c>
      <c r="D115" s="324">
        <v>1</v>
      </c>
      <c r="E115" s="250"/>
      <c r="F115" s="251"/>
      <c r="G115" s="251"/>
      <c r="H115" s="304" t="s">
        <v>250</v>
      </c>
      <c r="I115" s="324">
        <v>413</v>
      </c>
      <c r="J115" s="324">
        <v>1</v>
      </c>
      <c r="K115" s="324">
        <v>0</v>
      </c>
      <c r="M115" s="327" t="s">
        <v>220</v>
      </c>
      <c r="N115" s="208">
        <v>384</v>
      </c>
      <c r="O115" s="208">
        <v>1</v>
      </c>
      <c r="P115" s="208">
        <v>0</v>
      </c>
      <c r="Q115" s="250"/>
      <c r="R115" s="251"/>
      <c r="S115" s="251"/>
      <c r="T115" s="327" t="s">
        <v>226</v>
      </c>
      <c r="U115" s="331">
        <v>429</v>
      </c>
      <c r="V115" s="331">
        <v>1</v>
      </c>
      <c r="W115" s="331">
        <v>1</v>
      </c>
    </row>
    <row r="116" spans="1:23" ht="12.75">
      <c r="A116" s="304" t="s">
        <v>245</v>
      </c>
      <c r="B116" s="324">
        <v>425</v>
      </c>
      <c r="C116" s="324">
        <v>2</v>
      </c>
      <c r="D116" s="324">
        <v>1</v>
      </c>
      <c r="E116" s="250"/>
      <c r="F116" s="251"/>
      <c r="G116" s="251"/>
      <c r="H116" s="304" t="s">
        <v>251</v>
      </c>
      <c r="I116" s="324">
        <v>386</v>
      </c>
      <c r="J116" s="324">
        <v>0</v>
      </c>
      <c r="K116" s="324">
        <v>0</v>
      </c>
      <c r="M116" s="327" t="s">
        <v>221</v>
      </c>
      <c r="N116" s="208">
        <v>412</v>
      </c>
      <c r="O116" s="208">
        <v>2</v>
      </c>
      <c r="P116" s="208">
        <v>1</v>
      </c>
      <c r="Q116" s="250"/>
      <c r="R116" s="251"/>
      <c r="S116" s="251"/>
      <c r="T116" s="327" t="s">
        <v>227</v>
      </c>
      <c r="U116" s="331">
        <v>403</v>
      </c>
      <c r="V116" s="331">
        <v>0</v>
      </c>
      <c r="W116" s="331">
        <v>0</v>
      </c>
    </row>
    <row r="117" spans="1:23" ht="12.75">
      <c r="A117" s="307" t="s">
        <v>246</v>
      </c>
      <c r="B117" s="324">
        <v>408</v>
      </c>
      <c r="C117" s="324">
        <v>2</v>
      </c>
      <c r="D117" s="324">
        <v>1</v>
      </c>
      <c r="E117" s="347"/>
      <c r="F117" s="347"/>
      <c r="G117" s="347"/>
      <c r="H117" s="307" t="s">
        <v>252</v>
      </c>
      <c r="I117" s="324">
        <v>388</v>
      </c>
      <c r="J117" s="324">
        <v>0</v>
      </c>
      <c r="K117" s="324">
        <v>0</v>
      </c>
      <c r="M117" s="327" t="s">
        <v>222</v>
      </c>
      <c r="N117" s="208">
        <v>388</v>
      </c>
      <c r="O117" s="208">
        <v>1</v>
      </c>
      <c r="P117" s="208">
        <v>1</v>
      </c>
      <c r="Q117" s="347"/>
      <c r="R117" s="347"/>
      <c r="S117" s="347"/>
      <c r="T117" s="327" t="s">
        <v>228</v>
      </c>
      <c r="U117" s="331">
        <v>386</v>
      </c>
      <c r="V117" s="331">
        <v>1</v>
      </c>
      <c r="W117" s="331">
        <v>0</v>
      </c>
    </row>
    <row r="118" spans="1:23" ht="12.75">
      <c r="A118" s="325" t="s">
        <v>247</v>
      </c>
      <c r="B118" s="326">
        <v>392</v>
      </c>
      <c r="C118" s="324">
        <v>0</v>
      </c>
      <c r="D118" s="324">
        <v>0</v>
      </c>
      <c r="E118" s="347"/>
      <c r="F118" s="347"/>
      <c r="G118" s="347"/>
      <c r="H118" s="325" t="s">
        <v>253</v>
      </c>
      <c r="I118" s="326">
        <v>411</v>
      </c>
      <c r="J118" s="324">
        <v>2</v>
      </c>
      <c r="K118" s="324">
        <v>1</v>
      </c>
      <c r="M118" s="327" t="s">
        <v>223</v>
      </c>
      <c r="N118" s="208">
        <v>405</v>
      </c>
      <c r="O118" s="208">
        <v>2</v>
      </c>
      <c r="P118" s="208">
        <v>1</v>
      </c>
      <c r="Q118" s="347"/>
      <c r="R118" s="347"/>
      <c r="S118" s="347"/>
      <c r="T118" s="327" t="s">
        <v>229</v>
      </c>
      <c r="U118" s="331">
        <v>386</v>
      </c>
      <c r="V118" s="331">
        <v>0</v>
      </c>
      <c r="W118" s="331">
        <v>0</v>
      </c>
    </row>
    <row r="119" spans="1:23" ht="12.75">
      <c r="A119" s="325" t="s">
        <v>248</v>
      </c>
      <c r="B119" s="326">
        <v>424</v>
      </c>
      <c r="C119" s="324">
        <v>1</v>
      </c>
      <c r="D119" s="324">
        <v>0.5</v>
      </c>
      <c r="E119" s="347"/>
      <c r="F119" s="347"/>
      <c r="G119" s="347"/>
      <c r="H119" s="325" t="s">
        <v>254</v>
      </c>
      <c r="I119" s="326">
        <v>424</v>
      </c>
      <c r="J119" s="324">
        <v>1</v>
      </c>
      <c r="K119" s="324">
        <v>0.5</v>
      </c>
      <c r="M119" s="328" t="s">
        <v>224</v>
      </c>
      <c r="N119" s="208">
        <v>392</v>
      </c>
      <c r="O119" s="208">
        <v>1</v>
      </c>
      <c r="P119" s="208">
        <v>0</v>
      </c>
      <c r="Q119" s="347"/>
      <c r="R119" s="347"/>
      <c r="S119" s="347"/>
      <c r="T119" s="327" t="s">
        <v>230</v>
      </c>
      <c r="U119" s="331">
        <v>427</v>
      </c>
      <c r="V119" s="331">
        <v>1</v>
      </c>
      <c r="W119" s="331">
        <v>1</v>
      </c>
    </row>
    <row r="120" spans="1:23" ht="12.75">
      <c r="A120" s="325" t="s">
        <v>249</v>
      </c>
      <c r="B120" s="326">
        <v>406</v>
      </c>
      <c r="C120" s="324">
        <v>1</v>
      </c>
      <c r="D120" s="324">
        <v>0</v>
      </c>
      <c r="E120" s="347"/>
      <c r="F120" s="347"/>
      <c r="G120" s="347"/>
      <c r="H120" s="325" t="s">
        <v>255</v>
      </c>
      <c r="I120" s="326">
        <v>437</v>
      </c>
      <c r="J120" s="324">
        <v>1</v>
      </c>
      <c r="K120" s="324">
        <v>1</v>
      </c>
      <c r="M120" s="329" t="s">
        <v>225</v>
      </c>
      <c r="N120" s="208">
        <v>439</v>
      </c>
      <c r="O120" s="208">
        <v>1.5</v>
      </c>
      <c r="P120" s="330">
        <v>1</v>
      </c>
      <c r="Q120" s="347"/>
      <c r="R120" s="347"/>
      <c r="S120" s="347"/>
      <c r="T120" s="327" t="s">
        <v>231</v>
      </c>
      <c r="U120" s="331">
        <v>420</v>
      </c>
      <c r="V120" s="331">
        <v>0.5</v>
      </c>
      <c r="W120" s="331">
        <v>0</v>
      </c>
    </row>
    <row r="121" spans="1:23" ht="12">
      <c r="A121" s="284" t="s">
        <v>6</v>
      </c>
      <c r="B121" s="260">
        <f>SUM(B115:B120)</f>
        <v>2476</v>
      </c>
      <c r="C121" s="257">
        <f>SUM(C115:C120)</f>
        <v>7</v>
      </c>
      <c r="D121" s="258">
        <f>SUM(D115:D120)</f>
        <v>3.5</v>
      </c>
      <c r="E121" s="348"/>
      <c r="F121" s="348"/>
      <c r="G121" s="348"/>
      <c r="H121" s="286" t="s">
        <v>6</v>
      </c>
      <c r="I121" s="277">
        <f>SUM(I115:I120)</f>
        <v>2459</v>
      </c>
      <c r="J121" s="278">
        <f>SUM(J115:J120)</f>
        <v>5</v>
      </c>
      <c r="K121" s="279">
        <f>SUM(K115:K120)</f>
        <v>2.5</v>
      </c>
      <c r="M121" s="284" t="s">
        <v>6</v>
      </c>
      <c r="N121" s="260">
        <f>SUM(N115:N120)</f>
        <v>2420</v>
      </c>
      <c r="O121" s="257">
        <f>SUM(O115:O120)</f>
        <v>8.5</v>
      </c>
      <c r="P121" s="258">
        <f>SUM(P115:P120)</f>
        <v>4</v>
      </c>
      <c r="Q121" s="348"/>
      <c r="R121" s="348"/>
      <c r="S121" s="348"/>
      <c r="T121" s="286" t="s">
        <v>6</v>
      </c>
      <c r="U121" s="277">
        <f>SUM(U115:U120)</f>
        <v>2451</v>
      </c>
      <c r="V121" s="278">
        <f>SUM(V115:V120)</f>
        <v>3.5</v>
      </c>
      <c r="W121" s="279">
        <f>SUM(W115:W120)</f>
        <v>2</v>
      </c>
    </row>
    <row r="122" spans="1:23" ht="12">
      <c r="A122" s="262" t="s">
        <v>7</v>
      </c>
      <c r="B122" s="236"/>
      <c r="C122" s="236"/>
      <c r="D122" s="237">
        <f>IF(A114="","",IF(B121&gt;I121,2,IF(I121&gt;B121,0,1)))</f>
        <v>2</v>
      </c>
      <c r="E122" s="263">
        <f>SUM(D121:D122)</f>
        <v>5.5</v>
      </c>
      <c r="F122" s="239"/>
      <c r="G122" s="240">
        <f>SUM(K121:K122)</f>
        <v>2.5</v>
      </c>
      <c r="H122" s="264"/>
      <c r="I122" s="236"/>
      <c r="J122" s="236"/>
      <c r="K122" s="242">
        <f>2-D122</f>
        <v>0</v>
      </c>
      <c r="M122" s="262" t="s">
        <v>7</v>
      </c>
      <c r="N122" s="236"/>
      <c r="O122" s="236"/>
      <c r="P122" s="237">
        <f>IF(M114="","",IF(N121&gt;U121,2,IF(U121&gt;N121,0,1)))</f>
        <v>0</v>
      </c>
      <c r="Q122" s="263">
        <f>SUM(P121:P122)</f>
        <v>4</v>
      </c>
      <c r="R122" s="239"/>
      <c r="S122" s="240">
        <f>SUM(W121:W122)</f>
        <v>4</v>
      </c>
      <c r="T122" s="264"/>
      <c r="U122" s="236"/>
      <c r="V122" s="236"/>
      <c r="W122" s="242">
        <f>2-P122</f>
        <v>2</v>
      </c>
    </row>
    <row r="124" spans="1:23" ht="12.75">
      <c r="A124" s="319" t="s">
        <v>10</v>
      </c>
      <c r="J124" s="299">
        <v>23</v>
      </c>
      <c r="K124" s="247" t="s">
        <v>1</v>
      </c>
      <c r="M124" s="1" t="s">
        <v>11</v>
      </c>
      <c r="V124" s="299">
        <v>17</v>
      </c>
      <c r="W124" s="247" t="s">
        <v>1</v>
      </c>
    </row>
    <row r="125" spans="1:23" ht="12">
      <c r="A125" s="344" t="s">
        <v>47</v>
      </c>
      <c r="B125" s="345"/>
      <c r="C125" s="345"/>
      <c r="D125" s="346"/>
      <c r="E125" s="216"/>
      <c r="F125" s="217"/>
      <c r="G125" s="218"/>
      <c r="H125" s="344" t="s">
        <v>49</v>
      </c>
      <c r="I125" s="345"/>
      <c r="J125" s="345"/>
      <c r="K125" s="346"/>
      <c r="M125" s="344" t="s">
        <v>135</v>
      </c>
      <c r="N125" s="345"/>
      <c r="O125" s="345"/>
      <c r="P125" s="346"/>
      <c r="Q125" s="216"/>
      <c r="R125" s="217"/>
      <c r="S125" s="218"/>
      <c r="T125" s="344" t="s">
        <v>137</v>
      </c>
      <c r="U125" s="345"/>
      <c r="V125" s="345"/>
      <c r="W125" s="346"/>
    </row>
    <row r="126" spans="1:23" ht="12">
      <c r="A126" s="249" t="s">
        <v>2</v>
      </c>
      <c r="B126" s="221" t="s">
        <v>3</v>
      </c>
      <c r="C126" s="221" t="s">
        <v>4</v>
      </c>
      <c r="D126" s="221" t="s">
        <v>5</v>
      </c>
      <c r="E126" s="250"/>
      <c r="F126" s="251"/>
      <c r="G126" s="252"/>
      <c r="H126" s="226" t="s">
        <v>2</v>
      </c>
      <c r="I126" s="221" t="s">
        <v>3</v>
      </c>
      <c r="J126" s="221" t="s">
        <v>4</v>
      </c>
      <c r="K126" s="221" t="s">
        <v>5</v>
      </c>
      <c r="M126" s="249" t="s">
        <v>2</v>
      </c>
      <c r="N126" s="221" t="s">
        <v>3</v>
      </c>
      <c r="O126" s="221" t="s">
        <v>4</v>
      </c>
      <c r="P126" s="221" t="s">
        <v>5</v>
      </c>
      <c r="Q126" s="250"/>
      <c r="R126" s="251"/>
      <c r="S126" s="252"/>
      <c r="T126" s="226" t="s">
        <v>2</v>
      </c>
      <c r="U126" s="221" t="s">
        <v>3</v>
      </c>
      <c r="V126" s="221" t="s">
        <v>4</v>
      </c>
      <c r="W126" s="221" t="s">
        <v>5</v>
      </c>
    </row>
    <row r="127" spans="1:23" ht="12.75">
      <c r="A127" s="307" t="s">
        <v>304</v>
      </c>
      <c r="B127" s="305">
        <v>449</v>
      </c>
      <c r="C127" s="305">
        <v>2</v>
      </c>
      <c r="D127" s="305">
        <v>1</v>
      </c>
      <c r="E127" s="250"/>
      <c r="F127" s="251"/>
      <c r="G127" s="251"/>
      <c r="H127" s="304" t="s">
        <v>310</v>
      </c>
      <c r="I127" s="305">
        <v>410</v>
      </c>
      <c r="J127" s="305">
        <v>0</v>
      </c>
      <c r="K127" s="305">
        <v>0</v>
      </c>
      <c r="M127" s="304" t="s">
        <v>142</v>
      </c>
      <c r="N127" s="309">
        <v>444</v>
      </c>
      <c r="O127" s="309">
        <v>2</v>
      </c>
      <c r="P127" s="309">
        <v>1</v>
      </c>
      <c r="Q127" s="250"/>
      <c r="R127" s="251"/>
      <c r="S127" s="251"/>
      <c r="T127" s="304" t="s">
        <v>233</v>
      </c>
      <c r="U127" s="305">
        <v>394</v>
      </c>
      <c r="V127" s="305">
        <v>0</v>
      </c>
      <c r="W127" s="305">
        <v>0</v>
      </c>
    </row>
    <row r="128" spans="1:23" ht="25.5">
      <c r="A128" s="307" t="s">
        <v>305</v>
      </c>
      <c r="B128" s="305">
        <v>383</v>
      </c>
      <c r="C128" s="305">
        <v>1</v>
      </c>
      <c r="D128" s="305">
        <v>0</v>
      </c>
      <c r="E128" s="250"/>
      <c r="F128" s="251"/>
      <c r="G128" s="251"/>
      <c r="H128" s="304" t="s">
        <v>311</v>
      </c>
      <c r="I128" s="305">
        <v>400</v>
      </c>
      <c r="J128" s="305">
        <v>1</v>
      </c>
      <c r="K128" s="305">
        <v>1</v>
      </c>
      <c r="M128" s="304" t="s">
        <v>232</v>
      </c>
      <c r="N128" s="309">
        <v>385</v>
      </c>
      <c r="O128" s="309">
        <v>1</v>
      </c>
      <c r="P128" s="309">
        <v>0</v>
      </c>
      <c r="Q128" s="250"/>
      <c r="R128" s="251"/>
      <c r="S128" s="251"/>
      <c r="T128" s="304" t="s">
        <v>191</v>
      </c>
      <c r="U128" s="305">
        <v>413</v>
      </c>
      <c r="V128" s="305">
        <v>1</v>
      </c>
      <c r="W128" s="305">
        <v>1</v>
      </c>
    </row>
    <row r="129" spans="1:23" ht="25.5">
      <c r="A129" s="307" t="s">
        <v>306</v>
      </c>
      <c r="B129" s="305">
        <v>359</v>
      </c>
      <c r="C129" s="305">
        <v>0</v>
      </c>
      <c r="D129" s="305">
        <v>0</v>
      </c>
      <c r="E129" s="347"/>
      <c r="F129" s="347"/>
      <c r="G129" s="347"/>
      <c r="H129" s="307" t="s">
        <v>312</v>
      </c>
      <c r="I129" s="305">
        <v>415</v>
      </c>
      <c r="J129" s="305">
        <v>2</v>
      </c>
      <c r="K129" s="305">
        <v>1</v>
      </c>
      <c r="M129" s="307" t="s">
        <v>141</v>
      </c>
      <c r="N129" s="309">
        <v>388</v>
      </c>
      <c r="O129" s="309">
        <v>1</v>
      </c>
      <c r="P129" s="309">
        <v>1</v>
      </c>
      <c r="Q129" s="347"/>
      <c r="R129" s="347"/>
      <c r="S129" s="347"/>
      <c r="T129" s="307" t="s">
        <v>234</v>
      </c>
      <c r="U129" s="305">
        <v>381</v>
      </c>
      <c r="V129" s="305">
        <v>1</v>
      </c>
      <c r="W129" s="305">
        <v>0</v>
      </c>
    </row>
    <row r="130" spans="1:23" ht="12.75">
      <c r="A130" s="307" t="s">
        <v>307</v>
      </c>
      <c r="B130" s="305">
        <v>415</v>
      </c>
      <c r="C130" s="305">
        <v>0</v>
      </c>
      <c r="D130" s="305">
        <v>0</v>
      </c>
      <c r="E130" s="347"/>
      <c r="F130" s="347"/>
      <c r="G130" s="347"/>
      <c r="H130" s="304" t="s">
        <v>313</v>
      </c>
      <c r="I130" s="305">
        <v>440</v>
      </c>
      <c r="J130" s="305">
        <v>2</v>
      </c>
      <c r="K130" s="305">
        <v>1</v>
      </c>
      <c r="M130" s="304" t="s">
        <v>140</v>
      </c>
      <c r="N130" s="309">
        <v>414</v>
      </c>
      <c r="O130" s="309">
        <v>1</v>
      </c>
      <c r="P130" s="309">
        <v>0</v>
      </c>
      <c r="Q130" s="347"/>
      <c r="R130" s="347"/>
      <c r="S130" s="347"/>
      <c r="T130" s="304" t="s">
        <v>193</v>
      </c>
      <c r="U130" s="305">
        <v>429</v>
      </c>
      <c r="V130" s="305">
        <v>1</v>
      </c>
      <c r="W130" s="305">
        <v>1</v>
      </c>
    </row>
    <row r="131" spans="1:23" ht="12.75">
      <c r="A131" s="307" t="s">
        <v>308</v>
      </c>
      <c r="B131" s="305">
        <v>423</v>
      </c>
      <c r="C131" s="305">
        <v>2</v>
      </c>
      <c r="D131" s="305">
        <v>1</v>
      </c>
      <c r="E131" s="347"/>
      <c r="F131" s="347"/>
      <c r="G131" s="347"/>
      <c r="H131" s="304" t="s">
        <v>314</v>
      </c>
      <c r="I131" s="305">
        <v>397</v>
      </c>
      <c r="J131" s="305">
        <v>0</v>
      </c>
      <c r="K131" s="305">
        <v>0</v>
      </c>
      <c r="M131" s="304" t="s">
        <v>143</v>
      </c>
      <c r="N131" s="309">
        <v>445</v>
      </c>
      <c r="O131" s="309">
        <v>2</v>
      </c>
      <c r="P131" s="309">
        <v>1</v>
      </c>
      <c r="Q131" s="347"/>
      <c r="R131" s="347"/>
      <c r="S131" s="347"/>
      <c r="T131" s="304" t="s">
        <v>190</v>
      </c>
      <c r="U131" s="305">
        <v>397</v>
      </c>
      <c r="V131" s="305">
        <v>0</v>
      </c>
      <c r="W131" s="305">
        <v>0</v>
      </c>
    </row>
    <row r="132" spans="1:23" ht="13.5" thickBot="1">
      <c r="A132" s="307" t="s">
        <v>309</v>
      </c>
      <c r="B132" s="305">
        <v>430</v>
      </c>
      <c r="C132" s="305">
        <v>1</v>
      </c>
      <c r="D132" s="305">
        <v>1</v>
      </c>
      <c r="E132" s="347"/>
      <c r="F132" s="347"/>
      <c r="G132" s="347"/>
      <c r="H132" s="304" t="s">
        <v>315</v>
      </c>
      <c r="I132" s="305">
        <v>408</v>
      </c>
      <c r="J132" s="305">
        <v>1</v>
      </c>
      <c r="K132" s="305">
        <v>0</v>
      </c>
      <c r="M132" s="304" t="s">
        <v>144</v>
      </c>
      <c r="N132" s="309">
        <v>415</v>
      </c>
      <c r="O132" s="309">
        <v>1</v>
      </c>
      <c r="P132" s="338">
        <v>0</v>
      </c>
      <c r="Q132" s="347"/>
      <c r="R132" s="347"/>
      <c r="S132" s="347"/>
      <c r="T132" s="304" t="s">
        <v>235</v>
      </c>
      <c r="U132" s="305">
        <v>417</v>
      </c>
      <c r="V132" s="305">
        <v>1</v>
      </c>
      <c r="W132" s="305">
        <v>1</v>
      </c>
    </row>
    <row r="133" spans="1:23" ht="12">
      <c r="A133" s="284" t="s">
        <v>6</v>
      </c>
      <c r="B133" s="260">
        <f>SUM(B127:B132)</f>
        <v>2459</v>
      </c>
      <c r="C133" s="257">
        <f>SUM(C127:C132)</f>
        <v>6</v>
      </c>
      <c r="D133" s="258">
        <f>SUM(D127:D132)</f>
        <v>3</v>
      </c>
      <c r="E133" s="348"/>
      <c r="F133" s="348"/>
      <c r="G133" s="348"/>
      <c r="H133" s="286" t="s">
        <v>6</v>
      </c>
      <c r="I133" s="277">
        <f>SUM(I127:I132)</f>
        <v>2470</v>
      </c>
      <c r="J133" s="278">
        <f>SUM(J127:J132)</f>
        <v>6</v>
      </c>
      <c r="K133" s="279">
        <f>SUM(K127:K132)</f>
        <v>3</v>
      </c>
      <c r="M133" s="284" t="s">
        <v>6</v>
      </c>
      <c r="N133" s="260">
        <f>SUM(N127:N132)</f>
        <v>2491</v>
      </c>
      <c r="O133" s="257">
        <f>SUM(O127:O132)</f>
        <v>8</v>
      </c>
      <c r="P133" s="258">
        <f>SUM(P127:P132)</f>
        <v>3</v>
      </c>
      <c r="Q133" s="348"/>
      <c r="R133" s="348"/>
      <c r="S133" s="348"/>
      <c r="T133" s="286" t="s">
        <v>6</v>
      </c>
      <c r="U133" s="277">
        <f>SUM(U127:U132)</f>
        <v>2431</v>
      </c>
      <c r="V133" s="278">
        <f>SUM(V127:V132)</f>
        <v>4</v>
      </c>
      <c r="W133" s="279">
        <f>SUM(W127:W132)</f>
        <v>3</v>
      </c>
    </row>
    <row r="134" spans="1:23" ht="12">
      <c r="A134" s="262" t="s">
        <v>7</v>
      </c>
      <c r="B134" s="236"/>
      <c r="C134" s="236"/>
      <c r="D134" s="237">
        <f>IF(A126="","",IF(B133&gt;I133,2,IF(I133&gt;B133,0,1)))</f>
        <v>0</v>
      </c>
      <c r="E134" s="263">
        <f>SUM(D133:D134)</f>
        <v>3</v>
      </c>
      <c r="F134" s="239"/>
      <c r="G134" s="240">
        <f>SUM(K133:K134)</f>
        <v>5</v>
      </c>
      <c r="H134" s="264"/>
      <c r="I134" s="236"/>
      <c r="J134" s="236"/>
      <c r="K134" s="242">
        <f>2-D134</f>
        <v>2</v>
      </c>
      <c r="M134" s="262" t="s">
        <v>7</v>
      </c>
      <c r="N134" s="236"/>
      <c r="O134" s="236"/>
      <c r="P134" s="237">
        <f>IF(M126="","",IF(N133&gt;U133,2,IF(U133&gt;N133,0,1)))</f>
        <v>2</v>
      </c>
      <c r="Q134" s="263">
        <f>SUM(P133:P134)</f>
        <v>5</v>
      </c>
      <c r="R134" s="239"/>
      <c r="S134" s="240">
        <f>SUM(W133:W134)</f>
        <v>3</v>
      </c>
      <c r="T134" s="264"/>
      <c r="U134" s="236"/>
      <c r="V134" s="236"/>
      <c r="W134" s="242">
        <f>2-P134</f>
        <v>0</v>
      </c>
    </row>
    <row r="135" ht="15.75">
      <c r="D135" s="321"/>
    </row>
    <row r="137" spans="1:23" ht="15">
      <c r="A137" s="1" t="s">
        <v>11</v>
      </c>
      <c r="B137" s="32"/>
      <c r="C137" s="386"/>
      <c r="D137" s="386"/>
      <c r="E137" s="386"/>
      <c r="F137" s="386"/>
      <c r="G137" s="386"/>
      <c r="H137" s="386"/>
      <c r="I137" s="162">
        <v>17</v>
      </c>
      <c r="J137" s="25" t="s">
        <v>1</v>
      </c>
      <c r="K137" s="3"/>
      <c r="M137" s="1" t="s">
        <v>11</v>
      </c>
      <c r="N137" s="32"/>
      <c r="O137" s="386"/>
      <c r="P137" s="386"/>
      <c r="Q137" s="386"/>
      <c r="R137" s="386"/>
      <c r="S137" s="386"/>
      <c r="T137" s="386"/>
      <c r="U137" s="162">
        <v>17</v>
      </c>
      <c r="V137" s="25" t="s">
        <v>1</v>
      </c>
      <c r="W137" s="3"/>
    </row>
    <row r="138" spans="1:23" ht="12" customHeight="1">
      <c r="A138" s="344" t="s">
        <v>212</v>
      </c>
      <c r="B138" s="345"/>
      <c r="C138" s="345"/>
      <c r="D138" s="346"/>
      <c r="E138" s="4"/>
      <c r="F138" s="5"/>
      <c r="G138" s="6"/>
      <c r="H138" s="344" t="s">
        <v>138</v>
      </c>
      <c r="I138" s="345"/>
      <c r="J138" s="345"/>
      <c r="K138" s="346"/>
      <c r="M138" s="344" t="s">
        <v>67</v>
      </c>
      <c r="N138" s="345"/>
      <c r="O138" s="345"/>
      <c r="P138" s="346"/>
      <c r="Q138" s="4"/>
      <c r="R138" s="5"/>
      <c r="S138" s="6"/>
      <c r="T138" s="344" t="s">
        <v>65</v>
      </c>
      <c r="U138" s="345"/>
      <c r="V138" s="345"/>
      <c r="W138" s="346"/>
    </row>
    <row r="139" spans="1:23" ht="12">
      <c r="A139" s="14" t="s">
        <v>2</v>
      </c>
      <c r="B139" s="7" t="s">
        <v>3</v>
      </c>
      <c r="C139" s="7" t="s">
        <v>4</v>
      </c>
      <c r="D139" s="7" t="s">
        <v>5</v>
      </c>
      <c r="E139" s="15"/>
      <c r="F139" s="16"/>
      <c r="G139" s="17"/>
      <c r="H139" s="18" t="s">
        <v>2</v>
      </c>
      <c r="I139" s="7" t="s">
        <v>3</v>
      </c>
      <c r="J139" s="7" t="s">
        <v>4</v>
      </c>
      <c r="K139" s="7" t="s">
        <v>5</v>
      </c>
      <c r="M139" s="14" t="s">
        <v>2</v>
      </c>
      <c r="N139" s="7" t="s">
        <v>3</v>
      </c>
      <c r="O139" s="7" t="s">
        <v>4</v>
      </c>
      <c r="P139" s="7" t="s">
        <v>5</v>
      </c>
      <c r="Q139" s="15"/>
      <c r="R139" s="16"/>
      <c r="S139" s="17"/>
      <c r="T139" s="18" t="s">
        <v>2</v>
      </c>
      <c r="U139" s="7" t="s">
        <v>3</v>
      </c>
      <c r="V139" s="7" t="s">
        <v>4</v>
      </c>
      <c r="W139" s="7" t="s">
        <v>5</v>
      </c>
    </row>
    <row r="140" spans="1:23" ht="25.5">
      <c r="A140" s="304" t="s">
        <v>236</v>
      </c>
      <c r="B140" s="305">
        <v>438</v>
      </c>
      <c r="C140" s="305">
        <v>2</v>
      </c>
      <c r="D140" s="305">
        <v>1</v>
      </c>
      <c r="E140" s="15"/>
      <c r="F140" s="16"/>
      <c r="G140" s="17"/>
      <c r="H140" s="304" t="s">
        <v>197</v>
      </c>
      <c r="I140" s="305">
        <v>376</v>
      </c>
      <c r="J140" s="305">
        <v>0</v>
      </c>
      <c r="K140" s="305">
        <v>0</v>
      </c>
      <c r="M140" s="307" t="s">
        <v>213</v>
      </c>
      <c r="N140" s="305">
        <v>382</v>
      </c>
      <c r="O140" s="305">
        <v>1</v>
      </c>
      <c r="P140" s="305">
        <v>0</v>
      </c>
      <c r="Q140" s="15"/>
      <c r="R140" s="16"/>
      <c r="S140" s="17"/>
      <c r="T140" s="304" t="s">
        <v>185</v>
      </c>
      <c r="U140" s="309">
        <v>404</v>
      </c>
      <c r="V140" s="309">
        <v>1</v>
      </c>
      <c r="W140" s="309">
        <v>1</v>
      </c>
    </row>
    <row r="141" spans="1:23" ht="12.75">
      <c r="A141" s="304" t="s">
        <v>165</v>
      </c>
      <c r="B141" s="305">
        <v>436</v>
      </c>
      <c r="C141" s="305">
        <v>2</v>
      </c>
      <c r="D141" s="305">
        <v>1</v>
      </c>
      <c r="E141" s="34"/>
      <c r="F141" s="34"/>
      <c r="G141" s="34"/>
      <c r="H141" s="304" t="s">
        <v>241</v>
      </c>
      <c r="I141" s="305">
        <v>373</v>
      </c>
      <c r="J141" s="305">
        <v>0</v>
      </c>
      <c r="K141" s="305">
        <v>0</v>
      </c>
      <c r="M141" s="304" t="s">
        <v>214</v>
      </c>
      <c r="N141" s="305">
        <v>457</v>
      </c>
      <c r="O141" s="305">
        <v>2</v>
      </c>
      <c r="P141" s="305">
        <v>1</v>
      </c>
      <c r="Q141" s="34"/>
      <c r="R141" s="34"/>
      <c r="S141" s="34"/>
      <c r="T141" s="304" t="s">
        <v>186</v>
      </c>
      <c r="U141" s="309">
        <v>405</v>
      </c>
      <c r="V141" s="309">
        <v>0</v>
      </c>
      <c r="W141" s="309">
        <v>0</v>
      </c>
    </row>
    <row r="142" spans="1:23" ht="12.75">
      <c r="A142" s="304" t="s">
        <v>237</v>
      </c>
      <c r="B142" s="305">
        <v>417</v>
      </c>
      <c r="C142" s="305">
        <v>1</v>
      </c>
      <c r="D142" s="305">
        <v>1</v>
      </c>
      <c r="E142" s="316"/>
      <c r="F142" s="97"/>
      <c r="G142" s="98"/>
      <c r="H142" s="304" t="s">
        <v>194</v>
      </c>
      <c r="I142" s="305">
        <v>414</v>
      </c>
      <c r="J142" s="305">
        <v>1</v>
      </c>
      <c r="K142" s="305">
        <v>0</v>
      </c>
      <c r="M142" s="304" t="s">
        <v>215</v>
      </c>
      <c r="N142" s="305">
        <v>421</v>
      </c>
      <c r="O142" s="305">
        <v>1</v>
      </c>
      <c r="P142" s="305">
        <v>1</v>
      </c>
      <c r="Q142" s="316"/>
      <c r="R142" s="97"/>
      <c r="S142" s="98"/>
      <c r="T142" s="304" t="s">
        <v>219</v>
      </c>
      <c r="U142" s="309">
        <v>402</v>
      </c>
      <c r="V142" s="309">
        <v>1</v>
      </c>
      <c r="W142" s="309">
        <v>0</v>
      </c>
    </row>
    <row r="143" spans="1:23" ht="12.75">
      <c r="A143" s="304" t="s">
        <v>238</v>
      </c>
      <c r="B143" s="305">
        <v>447</v>
      </c>
      <c r="C143" s="305">
        <v>2</v>
      </c>
      <c r="D143" s="305">
        <v>1</v>
      </c>
      <c r="E143" s="316"/>
      <c r="F143" s="97"/>
      <c r="G143" s="98"/>
      <c r="H143" s="304" t="s">
        <v>196</v>
      </c>
      <c r="I143" s="305">
        <v>418</v>
      </c>
      <c r="J143" s="305">
        <v>0</v>
      </c>
      <c r="K143" s="305">
        <v>0</v>
      </c>
      <c r="M143" s="304" t="s">
        <v>216</v>
      </c>
      <c r="N143" s="305">
        <v>439</v>
      </c>
      <c r="O143" s="305">
        <v>1</v>
      </c>
      <c r="P143" s="305">
        <v>0.5</v>
      </c>
      <c r="Q143" s="316"/>
      <c r="R143" s="97"/>
      <c r="S143" s="98"/>
      <c r="T143" s="304" t="s">
        <v>184</v>
      </c>
      <c r="U143" s="309">
        <v>439</v>
      </c>
      <c r="V143" s="309">
        <v>1</v>
      </c>
      <c r="W143" s="309">
        <v>0.5</v>
      </c>
    </row>
    <row r="144" spans="1:23" ht="12.75">
      <c r="A144" s="307" t="s">
        <v>239</v>
      </c>
      <c r="B144" s="305">
        <v>441</v>
      </c>
      <c r="C144" s="305">
        <v>2</v>
      </c>
      <c r="D144" s="305">
        <v>1</v>
      </c>
      <c r="E144" s="316"/>
      <c r="F144" s="97"/>
      <c r="G144" s="98"/>
      <c r="H144" s="304" t="s">
        <v>242</v>
      </c>
      <c r="I144" s="305">
        <v>390</v>
      </c>
      <c r="J144" s="305">
        <v>0</v>
      </c>
      <c r="K144" s="305">
        <v>0</v>
      </c>
      <c r="M144" s="307" t="s">
        <v>217</v>
      </c>
      <c r="N144" s="305">
        <v>485</v>
      </c>
      <c r="O144" s="305">
        <v>2</v>
      </c>
      <c r="P144" s="305">
        <v>1</v>
      </c>
      <c r="Q144" s="316"/>
      <c r="R144" s="97"/>
      <c r="S144" s="98"/>
      <c r="T144" s="304" t="s">
        <v>183</v>
      </c>
      <c r="U144" s="309">
        <v>435</v>
      </c>
      <c r="V144" s="309">
        <v>0</v>
      </c>
      <c r="W144" s="309">
        <v>0</v>
      </c>
    </row>
    <row r="145" spans="1:23" ht="13.5" thickBot="1">
      <c r="A145" s="304" t="s">
        <v>240</v>
      </c>
      <c r="B145" s="305">
        <v>443</v>
      </c>
      <c r="C145" s="305">
        <v>2</v>
      </c>
      <c r="D145" s="305">
        <v>1</v>
      </c>
      <c r="E145" s="316"/>
      <c r="F145" s="97"/>
      <c r="G145" s="98"/>
      <c r="H145" s="304" t="s">
        <v>243</v>
      </c>
      <c r="I145" s="305">
        <v>337</v>
      </c>
      <c r="J145" s="305">
        <v>0</v>
      </c>
      <c r="K145" s="305">
        <v>0</v>
      </c>
      <c r="M145" s="304" t="s">
        <v>218</v>
      </c>
      <c r="N145" s="305">
        <v>476</v>
      </c>
      <c r="O145" s="305">
        <v>1</v>
      </c>
      <c r="P145" s="305">
        <v>1</v>
      </c>
      <c r="Q145" s="316"/>
      <c r="R145" s="97"/>
      <c r="S145" s="98"/>
      <c r="T145" s="304" t="s">
        <v>187</v>
      </c>
      <c r="U145" s="315">
        <v>444</v>
      </c>
      <c r="V145" s="309">
        <v>1</v>
      </c>
      <c r="W145" s="314">
        <v>0</v>
      </c>
    </row>
    <row r="146" spans="1:23" ht="15">
      <c r="A146" s="26" t="s">
        <v>6</v>
      </c>
      <c r="B146" s="19">
        <f>SUM(B140:B145)</f>
        <v>2622</v>
      </c>
      <c r="C146" s="20">
        <f>SUM(C140:C145)</f>
        <v>11</v>
      </c>
      <c r="D146" s="21">
        <f>SUM(D140:D145)</f>
        <v>6</v>
      </c>
      <c r="E146"/>
      <c r="F146"/>
      <c r="G146"/>
      <c r="H146" s="33" t="s">
        <v>6</v>
      </c>
      <c r="I146" s="19">
        <f>SUM(I140:I145)</f>
        <v>2308</v>
      </c>
      <c r="J146" s="20">
        <f>SUM(J140:J145)</f>
        <v>1</v>
      </c>
      <c r="K146" s="20">
        <f>SUM(K140:K145)</f>
        <v>0</v>
      </c>
      <c r="M146" s="26" t="s">
        <v>6</v>
      </c>
      <c r="N146" s="19">
        <f>SUM(N140:N145)</f>
        <v>2660</v>
      </c>
      <c r="O146" s="20">
        <f>SUM(O140:O145)</f>
        <v>8</v>
      </c>
      <c r="P146" s="21">
        <f>SUM(P140:P145)</f>
        <v>4.5</v>
      </c>
      <c r="Q146"/>
      <c r="R146"/>
      <c r="S146"/>
      <c r="T146" s="33" t="s">
        <v>6</v>
      </c>
      <c r="U146" s="19">
        <f>SUM(U140:U145)</f>
        <v>2529</v>
      </c>
      <c r="V146" s="20">
        <f>SUM(V140:V145)</f>
        <v>4</v>
      </c>
      <c r="W146" s="20">
        <f>SUM(W140:W145)</f>
        <v>1.5</v>
      </c>
    </row>
    <row r="147" spans="1:23" ht="12">
      <c r="A147" s="27" t="s">
        <v>7</v>
      </c>
      <c r="B147" s="10"/>
      <c r="C147" s="10"/>
      <c r="D147" s="11">
        <f>IF(A139="","",IF(B146&gt;I146,2,IF(I146&gt;B146,0,1)))</f>
        <v>2</v>
      </c>
      <c r="E147" s="22">
        <f>SUM(D146:D147)</f>
        <v>8</v>
      </c>
      <c r="F147" s="28"/>
      <c r="G147" s="23">
        <f>SUM(K146:K147)</f>
        <v>0</v>
      </c>
      <c r="H147" s="12"/>
      <c r="I147" s="10"/>
      <c r="J147" s="10"/>
      <c r="K147" s="13">
        <f>2-D147</f>
        <v>0</v>
      </c>
      <c r="M147" s="27" t="s">
        <v>7</v>
      </c>
      <c r="N147" s="10"/>
      <c r="O147" s="10"/>
      <c r="P147" s="11">
        <f>IF(M139="","",IF(N146&gt;U146,2,IF(U146&gt;N146,0,1)))</f>
        <v>2</v>
      </c>
      <c r="Q147" s="22">
        <f>SUM(P146:P147)</f>
        <v>6.5</v>
      </c>
      <c r="R147" s="28"/>
      <c r="S147" s="23">
        <f>SUM(W146:W147)</f>
        <v>1.5</v>
      </c>
      <c r="T147" s="12"/>
      <c r="U147" s="10"/>
      <c r="V147" s="10"/>
      <c r="W147" s="13">
        <f>2-P147</f>
        <v>0</v>
      </c>
    </row>
    <row r="150" spans="1:23" ht="15">
      <c r="A150" s="1" t="s">
        <v>11</v>
      </c>
      <c r="B150" s="32"/>
      <c r="C150" s="386"/>
      <c r="D150" s="386"/>
      <c r="E150" s="386"/>
      <c r="F150" s="386"/>
      <c r="G150" s="386"/>
      <c r="H150" s="386"/>
      <c r="I150" s="162">
        <v>17</v>
      </c>
      <c r="J150" s="25" t="s">
        <v>1</v>
      </c>
      <c r="K150" s="3"/>
      <c r="M150" s="1" t="s">
        <v>11</v>
      </c>
      <c r="N150" s="32"/>
      <c r="O150" s="386"/>
      <c r="P150" s="386"/>
      <c r="Q150" s="386"/>
      <c r="R150" s="386"/>
      <c r="S150" s="386"/>
      <c r="T150" s="386"/>
      <c r="U150" s="162">
        <v>17</v>
      </c>
      <c r="V150" s="25" t="s">
        <v>1</v>
      </c>
      <c r="W150" s="3"/>
    </row>
    <row r="151" spans="1:23" ht="12" customHeight="1">
      <c r="A151" s="344" t="s">
        <v>69</v>
      </c>
      <c r="B151" s="345"/>
      <c r="C151" s="345"/>
      <c r="D151" s="346"/>
      <c r="E151" s="4"/>
      <c r="F151" s="5"/>
      <c r="G151" s="6"/>
      <c r="H151" s="344" t="s">
        <v>66</v>
      </c>
      <c r="I151" s="345"/>
      <c r="J151" s="345"/>
      <c r="K151" s="346"/>
      <c r="M151" s="344" t="s">
        <v>136</v>
      </c>
      <c r="N151" s="345"/>
      <c r="O151" s="345"/>
      <c r="P151" s="346"/>
      <c r="Q151" s="4"/>
      <c r="R151" s="5"/>
      <c r="S151" s="6"/>
      <c r="T151" s="344" t="s">
        <v>68</v>
      </c>
      <c r="U151" s="345"/>
      <c r="V151" s="345"/>
      <c r="W151" s="346"/>
    </row>
    <row r="152" spans="1:23" ht="12">
      <c r="A152" s="14" t="s">
        <v>2</v>
      </c>
      <c r="B152" s="7" t="s">
        <v>3</v>
      </c>
      <c r="C152" s="7" t="s">
        <v>4</v>
      </c>
      <c r="D152" s="7" t="s">
        <v>5</v>
      </c>
      <c r="E152" s="15"/>
      <c r="F152" s="16"/>
      <c r="G152" s="17"/>
      <c r="H152" s="18" t="s">
        <v>2</v>
      </c>
      <c r="I152" s="7" t="s">
        <v>3</v>
      </c>
      <c r="J152" s="7" t="s">
        <v>4</v>
      </c>
      <c r="K152" s="7" t="s">
        <v>5</v>
      </c>
      <c r="M152" s="14" t="s">
        <v>2</v>
      </c>
      <c r="N152" s="7" t="s">
        <v>3</v>
      </c>
      <c r="O152" s="7" t="s">
        <v>4</v>
      </c>
      <c r="P152" s="7" t="s">
        <v>5</v>
      </c>
      <c r="Q152" s="15"/>
      <c r="R152" s="16"/>
      <c r="S152" s="17"/>
      <c r="T152" s="18" t="s">
        <v>2</v>
      </c>
      <c r="U152" s="7" t="s">
        <v>3</v>
      </c>
      <c r="V152" s="7" t="s">
        <v>4</v>
      </c>
      <c r="W152" s="7" t="s">
        <v>5</v>
      </c>
    </row>
    <row r="153" spans="1:23" ht="12.75">
      <c r="A153" s="304" t="s">
        <v>148</v>
      </c>
      <c r="B153" s="305">
        <v>339</v>
      </c>
      <c r="C153" s="305">
        <v>0</v>
      </c>
      <c r="D153" s="305">
        <v>0</v>
      </c>
      <c r="E153" s="15"/>
      <c r="F153" s="16"/>
      <c r="G153" s="17"/>
      <c r="H153" s="400" t="s">
        <v>160</v>
      </c>
      <c r="I153" s="401">
        <v>362</v>
      </c>
      <c r="J153" s="401">
        <v>2</v>
      </c>
      <c r="K153" s="401">
        <v>1</v>
      </c>
      <c r="M153" s="304" t="s">
        <v>176</v>
      </c>
      <c r="N153" s="305">
        <v>408</v>
      </c>
      <c r="O153" s="305">
        <v>1</v>
      </c>
      <c r="P153" s="305">
        <v>0</v>
      </c>
      <c r="Q153" s="15"/>
      <c r="R153" s="16"/>
      <c r="S153" s="17"/>
      <c r="T153" s="304" t="s">
        <v>153</v>
      </c>
      <c r="U153" s="305">
        <v>418</v>
      </c>
      <c r="V153" s="305">
        <v>1</v>
      </c>
      <c r="W153" s="305">
        <v>1</v>
      </c>
    </row>
    <row r="154" spans="1:23" ht="12.75">
      <c r="A154" s="307" t="s">
        <v>149</v>
      </c>
      <c r="B154" s="305">
        <v>432</v>
      </c>
      <c r="C154" s="305">
        <v>2</v>
      </c>
      <c r="D154" s="305">
        <v>1</v>
      </c>
      <c r="E154" s="34"/>
      <c r="F154" s="34"/>
      <c r="G154" s="34"/>
      <c r="H154" s="400" t="s">
        <v>161</v>
      </c>
      <c r="I154" s="401">
        <v>328</v>
      </c>
      <c r="J154" s="401">
        <v>0</v>
      </c>
      <c r="K154" s="401">
        <v>0</v>
      </c>
      <c r="M154" s="304" t="s">
        <v>181</v>
      </c>
      <c r="N154" s="305">
        <v>413</v>
      </c>
      <c r="O154" s="305">
        <v>2</v>
      </c>
      <c r="P154" s="305">
        <v>1</v>
      </c>
      <c r="Q154" s="34"/>
      <c r="R154" s="34"/>
      <c r="S154" s="34"/>
      <c r="T154" s="304" t="s">
        <v>152</v>
      </c>
      <c r="U154" s="305">
        <v>392</v>
      </c>
      <c r="V154" s="305">
        <v>0</v>
      </c>
      <c r="W154" s="305">
        <v>0</v>
      </c>
    </row>
    <row r="155" spans="1:23" s="302" customFormat="1" ht="12.75">
      <c r="A155" s="304" t="s">
        <v>146</v>
      </c>
      <c r="B155" s="305">
        <v>407</v>
      </c>
      <c r="C155" s="305">
        <v>1</v>
      </c>
      <c r="D155" s="305">
        <v>1</v>
      </c>
      <c r="E155" s="332"/>
      <c r="F155" s="97"/>
      <c r="G155" s="98"/>
      <c r="H155" s="400" t="s">
        <v>159</v>
      </c>
      <c r="I155" s="401">
        <v>401</v>
      </c>
      <c r="J155" s="401">
        <v>1</v>
      </c>
      <c r="K155" s="401">
        <v>0</v>
      </c>
      <c r="M155" s="304" t="s">
        <v>177</v>
      </c>
      <c r="N155" s="305">
        <v>367</v>
      </c>
      <c r="O155" s="305">
        <v>1</v>
      </c>
      <c r="P155" s="305">
        <v>0</v>
      </c>
      <c r="Q155" s="332"/>
      <c r="R155" s="97"/>
      <c r="S155" s="98"/>
      <c r="T155" s="304" t="s">
        <v>157</v>
      </c>
      <c r="U155" s="305">
        <v>388</v>
      </c>
      <c r="V155" s="305">
        <v>1</v>
      </c>
      <c r="W155" s="305">
        <v>1</v>
      </c>
    </row>
    <row r="156" spans="1:23" ht="12.75">
      <c r="A156" s="304" t="s">
        <v>147</v>
      </c>
      <c r="B156" s="305">
        <v>406</v>
      </c>
      <c r="C156" s="305">
        <v>2</v>
      </c>
      <c r="D156" s="305">
        <v>1</v>
      </c>
      <c r="E156" s="316"/>
      <c r="F156" s="97"/>
      <c r="G156" s="98"/>
      <c r="H156" s="400" t="s">
        <v>402</v>
      </c>
      <c r="I156" s="401">
        <v>367</v>
      </c>
      <c r="J156" s="401">
        <v>0</v>
      </c>
      <c r="K156" s="401">
        <v>0</v>
      </c>
      <c r="M156" s="304" t="s">
        <v>400</v>
      </c>
      <c r="N156" s="305">
        <v>454</v>
      </c>
      <c r="O156" s="305">
        <v>2</v>
      </c>
      <c r="P156" s="305">
        <v>1</v>
      </c>
      <c r="Q156" s="316"/>
      <c r="R156" s="97"/>
      <c r="S156" s="98"/>
      <c r="T156" s="304" t="s">
        <v>401</v>
      </c>
      <c r="U156" s="305">
        <v>360</v>
      </c>
      <c r="V156" s="305">
        <v>0</v>
      </c>
      <c r="W156" s="305">
        <v>0</v>
      </c>
    </row>
    <row r="157" spans="1:23" ht="12.75">
      <c r="A157" s="304" t="s">
        <v>150</v>
      </c>
      <c r="B157" s="305">
        <v>444</v>
      </c>
      <c r="C157" s="305">
        <v>2</v>
      </c>
      <c r="D157" s="305">
        <v>1</v>
      </c>
      <c r="E157" s="316"/>
      <c r="F157" s="97"/>
      <c r="G157" s="98"/>
      <c r="H157" s="400" t="s">
        <v>162</v>
      </c>
      <c r="I157" s="401">
        <v>347</v>
      </c>
      <c r="J157" s="401">
        <v>0</v>
      </c>
      <c r="K157" s="401">
        <v>0</v>
      </c>
      <c r="M157" s="304" t="s">
        <v>178</v>
      </c>
      <c r="N157" s="322">
        <v>396</v>
      </c>
      <c r="O157" s="305">
        <v>0</v>
      </c>
      <c r="P157" s="305">
        <v>0</v>
      </c>
      <c r="Q157" s="316"/>
      <c r="R157" s="97"/>
      <c r="S157" s="98"/>
      <c r="T157" s="304" t="s">
        <v>154</v>
      </c>
      <c r="U157" s="305">
        <v>442</v>
      </c>
      <c r="V157" s="305">
        <v>2</v>
      </c>
      <c r="W157" s="305">
        <v>1</v>
      </c>
    </row>
    <row r="158" spans="1:23" ht="12.75">
      <c r="A158" s="304" t="s">
        <v>151</v>
      </c>
      <c r="B158" s="305">
        <v>456</v>
      </c>
      <c r="C158" s="305">
        <v>2</v>
      </c>
      <c r="D158" s="305">
        <v>1</v>
      </c>
      <c r="E158" s="316"/>
      <c r="F158" s="97"/>
      <c r="G158" s="98"/>
      <c r="H158" s="400" t="s">
        <v>163</v>
      </c>
      <c r="I158" s="401">
        <v>349</v>
      </c>
      <c r="J158" s="401">
        <v>0</v>
      </c>
      <c r="K158" s="401">
        <v>0</v>
      </c>
      <c r="M158" s="304" t="s">
        <v>179</v>
      </c>
      <c r="N158" s="305">
        <v>433</v>
      </c>
      <c r="O158" s="305">
        <v>2</v>
      </c>
      <c r="P158" s="305">
        <v>1</v>
      </c>
      <c r="Q158" s="316"/>
      <c r="R158" s="97"/>
      <c r="S158" s="98"/>
      <c r="T158" s="304" t="s">
        <v>156</v>
      </c>
      <c r="U158" s="305">
        <v>389</v>
      </c>
      <c r="V158" s="305">
        <v>0</v>
      </c>
      <c r="W158" s="305">
        <v>0</v>
      </c>
    </row>
    <row r="159" spans="1:23" ht="15">
      <c r="A159" s="26" t="s">
        <v>6</v>
      </c>
      <c r="B159" s="19">
        <f>SUM(B153:B158)</f>
        <v>2484</v>
      </c>
      <c r="C159" s="20">
        <f>SUM(C153:C158)</f>
        <v>9</v>
      </c>
      <c r="D159" s="21">
        <f>SUM(D153:D158)</f>
        <v>5</v>
      </c>
      <c r="E159"/>
      <c r="F159"/>
      <c r="G159"/>
      <c r="H159" s="33" t="s">
        <v>6</v>
      </c>
      <c r="I159" s="19">
        <f>SUM(I153:I158)</f>
        <v>2154</v>
      </c>
      <c r="J159" s="20">
        <f>SUM(J153:J158)</f>
        <v>3</v>
      </c>
      <c r="K159" s="20">
        <f>SUM(K153:K158)</f>
        <v>1</v>
      </c>
      <c r="M159" s="26" t="s">
        <v>6</v>
      </c>
      <c r="N159" s="19">
        <f>SUM(N153:N158)</f>
        <v>2471</v>
      </c>
      <c r="O159" s="20">
        <f>SUM(O153:O158)</f>
        <v>8</v>
      </c>
      <c r="P159" s="21">
        <f>SUM(P153:P158)</f>
        <v>3</v>
      </c>
      <c r="Q159"/>
      <c r="R159"/>
      <c r="S159"/>
      <c r="T159" s="33" t="s">
        <v>6</v>
      </c>
      <c r="U159" s="19">
        <f>SUM(U153:U158)</f>
        <v>2389</v>
      </c>
      <c r="V159" s="20">
        <f>SUM(V153:V158)</f>
        <v>4</v>
      </c>
      <c r="W159" s="20">
        <f>SUM(W153:W158)</f>
        <v>3</v>
      </c>
    </row>
    <row r="160" spans="1:23" ht="12">
      <c r="A160" s="27" t="s">
        <v>7</v>
      </c>
      <c r="B160" s="10"/>
      <c r="C160" s="10"/>
      <c r="D160" s="11">
        <f>IF(A152="","",IF(B159&gt;I159,2,IF(I159&gt;B159,0,1)))</f>
        <v>2</v>
      </c>
      <c r="E160" s="22">
        <f>SUM(D159:D160)</f>
        <v>7</v>
      </c>
      <c r="F160" s="28"/>
      <c r="G160" s="23">
        <f>SUM(K159:K160)</f>
        <v>1</v>
      </c>
      <c r="H160" s="12"/>
      <c r="I160" s="10"/>
      <c r="J160" s="10"/>
      <c r="K160" s="13">
        <f>2-D160</f>
        <v>0</v>
      </c>
      <c r="M160" s="27" t="s">
        <v>7</v>
      </c>
      <c r="N160" s="10"/>
      <c r="O160" s="10"/>
      <c r="P160" s="11">
        <f>IF(M152="","",IF(N159&gt;U159,2,IF(U159&gt;N159,0,1)))</f>
        <v>2</v>
      </c>
      <c r="Q160" s="22">
        <f>SUM(P159:P160)</f>
        <v>5</v>
      </c>
      <c r="R160" s="28"/>
      <c r="S160" s="23">
        <f>SUM(W159:W160)</f>
        <v>3</v>
      </c>
      <c r="T160" s="12"/>
      <c r="U160" s="10"/>
      <c r="V160" s="10"/>
      <c r="W160" s="13">
        <f>2-P160</f>
        <v>0</v>
      </c>
    </row>
    <row r="163" ht="12" customHeight="1"/>
    <row r="164" ht="12"/>
    <row r="165" ht="12"/>
    <row r="166" ht="12"/>
    <row r="167" ht="12"/>
    <row r="168" ht="12"/>
    <row r="169" ht="12"/>
    <row r="170" ht="12"/>
    <row r="171" ht="12"/>
    <row r="172" ht="12"/>
    <row r="173" ht="12"/>
  </sheetData>
  <sheetProtection/>
  <mergeCells count="81">
    <mergeCell ref="M138:P138"/>
    <mergeCell ref="T138:W138"/>
    <mergeCell ref="A138:D138"/>
    <mergeCell ref="H138:K138"/>
    <mergeCell ref="O137:T137"/>
    <mergeCell ref="C137:H137"/>
    <mergeCell ref="C150:H150"/>
    <mergeCell ref="O150:T150"/>
    <mergeCell ref="A151:D151"/>
    <mergeCell ref="H151:K151"/>
    <mergeCell ref="M151:P151"/>
    <mergeCell ref="T151:W151"/>
    <mergeCell ref="E129:G133"/>
    <mergeCell ref="M125:P125"/>
    <mergeCell ref="T125:W125"/>
    <mergeCell ref="Q129:S133"/>
    <mergeCell ref="E117:G121"/>
    <mergeCell ref="M113:P113"/>
    <mergeCell ref="T113:W113"/>
    <mergeCell ref="Q117:S121"/>
    <mergeCell ref="A125:D125"/>
    <mergeCell ref="H125:K125"/>
    <mergeCell ref="E105:G109"/>
    <mergeCell ref="M101:P101"/>
    <mergeCell ref="T101:W101"/>
    <mergeCell ref="Q105:S109"/>
    <mergeCell ref="A113:D113"/>
    <mergeCell ref="H113:K113"/>
    <mergeCell ref="T89:W89"/>
    <mergeCell ref="Q93:S96"/>
    <mergeCell ref="M89:P89"/>
    <mergeCell ref="A101:D101"/>
    <mergeCell ref="H101:K101"/>
    <mergeCell ref="D81:H81"/>
    <mergeCell ref="A82:D82"/>
    <mergeCell ref="A89:D89"/>
    <mergeCell ref="H89:K89"/>
    <mergeCell ref="H82:K82"/>
    <mergeCell ref="E93:G96"/>
    <mergeCell ref="T70:W70"/>
    <mergeCell ref="M62:P62"/>
    <mergeCell ref="P61:T61"/>
    <mergeCell ref="T62:W62"/>
    <mergeCell ref="M70:P70"/>
    <mergeCell ref="Q74:S77"/>
    <mergeCell ref="H70:K70"/>
    <mergeCell ref="C69:H69"/>
    <mergeCell ref="D61:H61"/>
    <mergeCell ref="A70:D70"/>
    <mergeCell ref="A62:D62"/>
    <mergeCell ref="E74:G78"/>
    <mergeCell ref="M50:P50"/>
    <mergeCell ref="T50:W50"/>
    <mergeCell ref="M42:P42"/>
    <mergeCell ref="T42:W42"/>
    <mergeCell ref="A42:D42"/>
    <mergeCell ref="H62:K62"/>
    <mergeCell ref="H50:K50"/>
    <mergeCell ref="M2:P2"/>
    <mergeCell ref="T2:W2"/>
    <mergeCell ref="H42:K42"/>
    <mergeCell ref="C49:H49"/>
    <mergeCell ref="T10:W10"/>
    <mergeCell ref="H22:K22"/>
    <mergeCell ref="A2:D2"/>
    <mergeCell ref="A10:D10"/>
    <mergeCell ref="H2:K2"/>
    <mergeCell ref="H10:K10"/>
    <mergeCell ref="M10:P10"/>
    <mergeCell ref="T22:W22"/>
    <mergeCell ref="N29:Q29"/>
    <mergeCell ref="E14:G18"/>
    <mergeCell ref="T30:W30"/>
    <mergeCell ref="M30:P30"/>
    <mergeCell ref="A50:D50"/>
    <mergeCell ref="E54:G58"/>
    <mergeCell ref="H30:K30"/>
    <mergeCell ref="A22:D22"/>
    <mergeCell ref="A30:D30"/>
    <mergeCell ref="O41:T41"/>
    <mergeCell ref="M22:P22"/>
  </mergeCells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196"/>
  <sheetViews>
    <sheetView zoomScale="80" zoomScaleNormal="80" zoomScalePageLayoutView="0" workbookViewId="0" topLeftCell="A64">
      <selection activeCell="Q88" sqref="Q88"/>
    </sheetView>
  </sheetViews>
  <sheetFormatPr defaultColWidth="9.140625" defaultRowHeight="15"/>
  <sheetData>
    <row r="1" ht="15">
      <c r="B1" s="96"/>
    </row>
    <row r="2" spans="2:14" ht="15">
      <c r="B2" s="96"/>
      <c r="N2" s="211"/>
    </row>
    <row r="3" spans="2:14" ht="15">
      <c r="B3" s="96"/>
      <c r="N3" s="211"/>
    </row>
    <row r="4" spans="2:14" ht="15">
      <c r="B4" s="96"/>
      <c r="C4" s="212" t="s">
        <v>0</v>
      </c>
      <c r="D4" s="213"/>
      <c r="E4" s="213"/>
      <c r="F4" s="213"/>
      <c r="G4" s="213"/>
      <c r="H4" s="213"/>
      <c r="I4" s="213"/>
      <c r="J4" s="213"/>
      <c r="K4" s="214">
        <f>Jegyzőkönyvek!I9</f>
        <v>20</v>
      </c>
      <c r="L4" s="215" t="s">
        <v>1</v>
      </c>
      <c r="M4" s="213"/>
      <c r="N4" s="211"/>
    </row>
    <row r="5" spans="2:14" ht="15">
      <c r="B5" s="96"/>
      <c r="C5" s="356" t="str">
        <f>Jegyzőkönyvek!M50</f>
        <v>Lauf-B TK</v>
      </c>
      <c r="D5" s="357"/>
      <c r="E5" s="357"/>
      <c r="F5" s="358"/>
      <c r="G5" s="216"/>
      <c r="H5" s="217"/>
      <c r="I5" s="218"/>
      <c r="J5" s="356" t="str">
        <f>Jegyzőkönyvek!T50</f>
        <v>Arborétum Herény SE</v>
      </c>
      <c r="K5" s="357"/>
      <c r="L5" s="357"/>
      <c r="M5" s="358"/>
      <c r="N5" s="211"/>
    </row>
    <row r="6" spans="2:14" ht="15">
      <c r="B6" s="96"/>
      <c r="C6" s="219" t="s">
        <v>2</v>
      </c>
      <c r="D6" s="220" t="s">
        <v>3</v>
      </c>
      <c r="E6" s="220" t="s">
        <v>4</v>
      </c>
      <c r="F6" s="221" t="s">
        <v>5</v>
      </c>
      <c r="G6" s="222"/>
      <c r="H6" s="223"/>
      <c r="I6" s="224"/>
      <c r="J6" s="225" t="s">
        <v>2</v>
      </c>
      <c r="K6" s="220" t="s">
        <v>3</v>
      </c>
      <c r="L6" s="220" t="s">
        <v>4</v>
      </c>
      <c r="M6" s="221" t="s">
        <v>5</v>
      </c>
      <c r="N6" s="211"/>
    </row>
    <row r="7" spans="2:14" ht="15">
      <c r="B7" s="96"/>
      <c r="C7" s="8"/>
      <c r="D7" s="9"/>
      <c r="E7" s="9"/>
      <c r="F7" s="9"/>
      <c r="G7" s="222"/>
      <c r="H7" s="223"/>
      <c r="I7" s="224"/>
      <c r="J7" s="8"/>
      <c r="K7" s="9"/>
      <c r="L7" s="9"/>
      <c r="M7" s="9"/>
      <c r="N7" s="211"/>
    </row>
    <row r="8" spans="2:14" ht="15" customHeight="1">
      <c r="B8" s="96"/>
      <c r="C8" s="8"/>
      <c r="D8" s="9"/>
      <c r="E8" s="9"/>
      <c r="F8" s="9"/>
      <c r="G8" s="228"/>
      <c r="H8" s="228"/>
      <c r="I8" s="228"/>
      <c r="J8" s="8"/>
      <c r="K8" s="9"/>
      <c r="L8" s="9"/>
      <c r="M8" s="9"/>
      <c r="N8" s="211"/>
    </row>
    <row r="9" spans="2:14" ht="15">
      <c r="B9" s="96"/>
      <c r="C9" s="229" t="s">
        <v>6</v>
      </c>
      <c r="D9" s="230">
        <f>SUM(D7:D8)</f>
        <v>0</v>
      </c>
      <c r="E9" s="231">
        <f>SUM(E7:E8)</f>
        <v>0</v>
      </c>
      <c r="F9" s="232">
        <f>SUM(F7:F8)</f>
        <v>0</v>
      </c>
      <c r="G9" s="233"/>
      <c r="H9" s="233"/>
      <c r="I9" s="233"/>
      <c r="J9" s="234" t="s">
        <v>6</v>
      </c>
      <c r="K9" s="230">
        <f>SUM(K7:K8)</f>
        <v>0</v>
      </c>
      <c r="L9" s="231">
        <f>SUM(L7:L8)</f>
        <v>0</v>
      </c>
      <c r="M9" s="232">
        <f>SUM(M7:M8)</f>
        <v>0</v>
      </c>
      <c r="N9" s="211"/>
    </row>
    <row r="10" spans="2:14" ht="24">
      <c r="B10" s="96"/>
      <c r="C10" s="235" t="s">
        <v>7</v>
      </c>
      <c r="D10" s="236"/>
      <c r="E10" s="236"/>
      <c r="F10" s="237">
        <f>IF(D9&gt;K9,2,IF(K9&gt;D9,0,1))</f>
        <v>1</v>
      </c>
      <c r="G10" s="238">
        <f>SUM(F9:F10)</f>
        <v>1</v>
      </c>
      <c r="H10" s="239"/>
      <c r="I10" s="240">
        <f>SUM(M9:M10)</f>
        <v>1</v>
      </c>
      <c r="J10" s="241"/>
      <c r="K10" s="236"/>
      <c r="L10" s="236"/>
      <c r="M10" s="242">
        <f>2-F10</f>
        <v>1</v>
      </c>
      <c r="N10" s="211"/>
    </row>
    <row r="11" spans="2:25" ht="15">
      <c r="B11" s="96"/>
      <c r="C11" s="235"/>
      <c r="D11" s="236"/>
      <c r="E11" s="236"/>
      <c r="F11" s="237"/>
      <c r="G11" s="268"/>
      <c r="H11" s="268"/>
      <c r="I11" s="269"/>
      <c r="J11" s="241"/>
      <c r="K11" s="236"/>
      <c r="L11" s="236"/>
      <c r="M11" s="242"/>
      <c r="N11" s="211"/>
      <c r="O11" s="1"/>
      <c r="P11" s="243"/>
      <c r="Q11" s="283"/>
      <c r="R11" s="243"/>
      <c r="S11" s="243"/>
      <c r="T11" s="243"/>
      <c r="U11" s="245"/>
      <c r="V11" s="243"/>
      <c r="W11" s="214"/>
      <c r="X11" s="247"/>
      <c r="Y11" s="243"/>
    </row>
    <row r="12" spans="2:25" ht="15">
      <c r="B12" s="96"/>
      <c r="C12" s="344"/>
      <c r="D12" s="345"/>
      <c r="E12" s="345"/>
      <c r="F12" s="346"/>
      <c r="G12" s="216"/>
      <c r="H12" s="217"/>
      <c r="I12" s="218"/>
      <c r="J12" s="344"/>
      <c r="K12" s="345"/>
      <c r="L12" s="345"/>
      <c r="M12" s="346"/>
      <c r="N12" s="211"/>
      <c r="O12" s="344"/>
      <c r="P12" s="345"/>
      <c r="Q12" s="345"/>
      <c r="R12" s="346"/>
      <c r="S12" s="216"/>
      <c r="T12" s="217"/>
      <c r="U12" s="218"/>
      <c r="V12" s="344"/>
      <c r="W12" s="345"/>
      <c r="X12" s="345"/>
      <c r="Y12" s="346"/>
    </row>
    <row r="13" spans="2:25" ht="15">
      <c r="B13" s="96"/>
      <c r="C13" s="249" t="s">
        <v>2</v>
      </c>
      <c r="D13" s="221" t="s">
        <v>3</v>
      </c>
      <c r="E13" s="221" t="s">
        <v>4</v>
      </c>
      <c r="F13" s="221" t="s">
        <v>5</v>
      </c>
      <c r="G13" s="250"/>
      <c r="H13" s="251"/>
      <c r="I13" s="252"/>
      <c r="J13" s="226" t="s">
        <v>2</v>
      </c>
      <c r="K13" s="221" t="s">
        <v>3</v>
      </c>
      <c r="L13" s="221" t="s">
        <v>4</v>
      </c>
      <c r="M13" s="221" t="s">
        <v>5</v>
      </c>
      <c r="N13" s="211"/>
      <c r="O13" s="249" t="s">
        <v>2</v>
      </c>
      <c r="P13" s="221" t="s">
        <v>3</v>
      </c>
      <c r="Q13" s="221" t="s">
        <v>4</v>
      </c>
      <c r="R13" s="221" t="s">
        <v>5</v>
      </c>
      <c r="S13" s="250"/>
      <c r="T13" s="251"/>
      <c r="U13" s="252"/>
      <c r="V13" s="226" t="s">
        <v>2</v>
      </c>
      <c r="W13" s="221" t="s">
        <v>3</v>
      </c>
      <c r="X13" s="221" t="s">
        <v>4</v>
      </c>
      <c r="Y13" s="221" t="s">
        <v>5</v>
      </c>
    </row>
    <row r="14" spans="2:25" ht="15">
      <c r="B14" s="96"/>
      <c r="C14" s="226"/>
      <c r="D14" s="227"/>
      <c r="E14" s="227"/>
      <c r="F14" s="227"/>
      <c r="G14" s="250"/>
      <c r="H14" s="251"/>
      <c r="I14" s="251"/>
      <c r="J14" s="226"/>
      <c r="K14" s="227"/>
      <c r="L14" s="227"/>
      <c r="M14" s="227"/>
      <c r="N14" s="211"/>
      <c r="O14" s="226"/>
      <c r="P14" s="227"/>
      <c r="Q14" s="227"/>
      <c r="R14" s="227"/>
      <c r="S14" s="250"/>
      <c r="T14" s="251"/>
      <c r="U14" s="251"/>
      <c r="V14" s="226"/>
      <c r="W14" s="227"/>
      <c r="X14" s="227"/>
      <c r="Y14" s="227"/>
    </row>
    <row r="15" spans="2:25" ht="15">
      <c r="B15" s="96"/>
      <c r="C15" s="226"/>
      <c r="D15" s="227"/>
      <c r="E15" s="227"/>
      <c r="F15" s="227"/>
      <c r="G15" s="250"/>
      <c r="H15" s="251"/>
      <c r="I15" s="251"/>
      <c r="J15" s="226"/>
      <c r="K15" s="227"/>
      <c r="L15" s="227"/>
      <c r="M15" s="227"/>
      <c r="N15" s="211"/>
      <c r="O15" s="226"/>
      <c r="P15" s="227"/>
      <c r="Q15" s="227"/>
      <c r="R15" s="227"/>
      <c r="S15" s="250"/>
      <c r="T15" s="251"/>
      <c r="U15" s="251"/>
      <c r="V15" s="226"/>
      <c r="W15" s="227"/>
      <c r="X15" s="227"/>
      <c r="Y15" s="227"/>
    </row>
    <row r="16" spans="2:25" ht="15">
      <c r="B16" s="96"/>
      <c r="C16" s="226"/>
      <c r="D16" s="227"/>
      <c r="E16" s="227"/>
      <c r="F16" s="227"/>
      <c r="G16" s="347"/>
      <c r="H16" s="347"/>
      <c r="I16" s="347"/>
      <c r="J16" s="226"/>
      <c r="K16" s="227"/>
      <c r="L16" s="227"/>
      <c r="M16" s="227"/>
      <c r="N16" s="211"/>
      <c r="O16" s="226"/>
      <c r="P16" s="227"/>
      <c r="Q16" s="227"/>
      <c r="R16" s="227"/>
      <c r="S16" s="347"/>
      <c r="T16" s="347"/>
      <c r="U16" s="347"/>
      <c r="V16" s="226"/>
      <c r="W16" s="227"/>
      <c r="X16" s="227"/>
      <c r="Y16" s="227"/>
    </row>
    <row r="17" spans="2:25" ht="15">
      <c r="B17" s="96"/>
      <c r="C17" s="226"/>
      <c r="D17" s="227"/>
      <c r="E17" s="227"/>
      <c r="F17" s="227"/>
      <c r="G17" s="347"/>
      <c r="H17" s="347"/>
      <c r="I17" s="347"/>
      <c r="J17" s="226"/>
      <c r="K17" s="227"/>
      <c r="L17" s="227"/>
      <c r="M17" s="227"/>
      <c r="N17" s="211"/>
      <c r="O17" s="226"/>
      <c r="P17" s="227"/>
      <c r="Q17" s="227"/>
      <c r="R17" s="227"/>
      <c r="S17" s="347"/>
      <c r="T17" s="347"/>
      <c r="U17" s="347"/>
      <c r="V17" s="226"/>
      <c r="W17" s="227"/>
      <c r="X17" s="227"/>
      <c r="Y17" s="227"/>
    </row>
    <row r="18" spans="2:25" ht="15">
      <c r="B18" s="96"/>
      <c r="C18" s="226"/>
      <c r="D18" s="227"/>
      <c r="E18" s="227"/>
      <c r="F18" s="227"/>
      <c r="G18" s="347"/>
      <c r="H18" s="347"/>
      <c r="I18" s="347"/>
      <c r="J18" s="226"/>
      <c r="K18" s="227"/>
      <c r="L18" s="227"/>
      <c r="M18" s="227"/>
      <c r="N18" s="211"/>
      <c r="O18" s="226"/>
      <c r="P18" s="227"/>
      <c r="Q18" s="227"/>
      <c r="R18" s="227"/>
      <c r="S18" s="347"/>
      <c r="T18" s="347"/>
      <c r="U18" s="347"/>
      <c r="V18" s="226"/>
      <c r="W18" s="227"/>
      <c r="X18" s="227"/>
      <c r="Y18" s="227"/>
    </row>
    <row r="19" spans="2:25" ht="15">
      <c r="B19" s="96"/>
      <c r="C19" s="226"/>
      <c r="D19" s="227"/>
      <c r="E19" s="227"/>
      <c r="F19" s="227"/>
      <c r="G19" s="347"/>
      <c r="H19" s="347"/>
      <c r="I19" s="347"/>
      <c r="J19" s="226"/>
      <c r="K19" s="227"/>
      <c r="L19" s="227"/>
      <c r="M19" s="227"/>
      <c r="N19" s="211"/>
      <c r="O19" s="226"/>
      <c r="P19" s="227"/>
      <c r="Q19" s="227"/>
      <c r="R19" s="227"/>
      <c r="S19" s="347"/>
      <c r="T19" s="347"/>
      <c r="U19" s="347"/>
      <c r="V19" s="226"/>
      <c r="W19" s="227"/>
      <c r="X19" s="227"/>
      <c r="Y19" s="227"/>
    </row>
    <row r="20" spans="2:25" ht="15">
      <c r="B20" s="96"/>
      <c r="C20" s="284" t="s">
        <v>6</v>
      </c>
      <c r="D20" s="260">
        <f>SUM(D14:D19)</f>
        <v>0</v>
      </c>
      <c r="E20" s="257">
        <f>SUM(E14:E19)</f>
        <v>0</v>
      </c>
      <c r="F20" s="258">
        <f>SUM(F14:F19)</f>
        <v>0</v>
      </c>
      <c r="G20" s="348"/>
      <c r="H20" s="348"/>
      <c r="I20" s="348"/>
      <c r="J20" s="285" t="s">
        <v>6</v>
      </c>
      <c r="K20" s="277">
        <f>SUM(K14:K19)</f>
        <v>0</v>
      </c>
      <c r="L20" s="278">
        <f>SUM(L14:L19)</f>
        <v>0</v>
      </c>
      <c r="M20" s="279">
        <f>SUM(M14:M19)</f>
        <v>0</v>
      </c>
      <c r="N20" s="211"/>
      <c r="O20" s="284" t="s">
        <v>6</v>
      </c>
      <c r="P20" s="260">
        <f>SUM(P14:P19)</f>
        <v>0</v>
      </c>
      <c r="Q20" s="257">
        <f>SUM(Q14:Q19)</f>
        <v>0</v>
      </c>
      <c r="R20" s="258">
        <f>SUM(R14:R19)</f>
        <v>0</v>
      </c>
      <c r="S20" s="348"/>
      <c r="T20" s="348"/>
      <c r="U20" s="348"/>
      <c r="V20" s="286" t="s">
        <v>6</v>
      </c>
      <c r="W20" s="277">
        <f>SUM(W14:W19)</f>
        <v>0</v>
      </c>
      <c r="X20" s="278">
        <f>SUM(X14:X19)</f>
        <v>0</v>
      </c>
      <c r="Y20" s="279">
        <f>SUM(Y14:Y19)</f>
        <v>0</v>
      </c>
    </row>
    <row r="21" spans="2:25" ht="24">
      <c r="B21" s="96"/>
      <c r="C21" s="262" t="s">
        <v>7</v>
      </c>
      <c r="D21" s="236"/>
      <c r="E21" s="236"/>
      <c r="F21" s="237">
        <f>IF('[1]Munka1'!Q20="","",IF(D20&gt;K20,2,IF(K20&gt;D20,0,1)))</f>
        <v>1</v>
      </c>
      <c r="G21" s="263">
        <f>SUM(F20:F21)</f>
        <v>1</v>
      </c>
      <c r="H21" s="287"/>
      <c r="I21" s="281">
        <f>SUM(M20:M21)</f>
        <v>1</v>
      </c>
      <c r="J21" s="264"/>
      <c r="K21" s="236"/>
      <c r="L21" s="236"/>
      <c r="M21" s="242">
        <f>2-F21</f>
        <v>1</v>
      </c>
      <c r="N21" s="211"/>
      <c r="O21" s="262" t="s">
        <v>7</v>
      </c>
      <c r="P21" s="236"/>
      <c r="Q21" s="236"/>
      <c r="R21" s="237">
        <f>IF(O13="","",IF(P20&gt;W20,2,IF(W20&gt;P20,0,1)))</f>
        <v>1</v>
      </c>
      <c r="S21" s="263">
        <f>SUM(R20:R21)</f>
        <v>1</v>
      </c>
      <c r="T21" s="239"/>
      <c r="U21" s="240">
        <f>SUM(Y20:Y21)</f>
        <v>1</v>
      </c>
      <c r="V21" s="264"/>
      <c r="W21" s="236"/>
      <c r="X21" s="236"/>
      <c r="Y21" s="242">
        <f>2-R21</f>
        <v>1</v>
      </c>
    </row>
    <row r="22" ht="15">
      <c r="B22" s="96"/>
    </row>
    <row r="23" ht="15">
      <c r="B23" s="96"/>
    </row>
    <row r="24" ht="15">
      <c r="B24" s="96"/>
    </row>
    <row r="25" spans="2:25" ht="15">
      <c r="B25" s="96"/>
      <c r="C25" s="288" t="s">
        <v>37</v>
      </c>
      <c r="D25" s="213"/>
      <c r="E25" s="213"/>
      <c r="F25" s="366"/>
      <c r="G25" s="366"/>
      <c r="H25" s="366"/>
      <c r="I25" s="366"/>
      <c r="J25" s="366"/>
      <c r="K25" s="214" t="e">
        <f>#REF!</f>
        <v>#REF!</v>
      </c>
      <c r="L25" s="215" t="s">
        <v>1</v>
      </c>
      <c r="M25" s="213"/>
      <c r="O25" s="288" t="s">
        <v>37</v>
      </c>
      <c r="P25" s="213"/>
      <c r="Q25" s="213"/>
      <c r="R25" s="214"/>
      <c r="S25" s="214"/>
      <c r="T25" s="214"/>
      <c r="U25" s="214"/>
      <c r="V25" s="214"/>
      <c r="W25" s="214">
        <f>Jegyzőkönyvek!I9</f>
        <v>20</v>
      </c>
      <c r="X25" s="215" t="s">
        <v>1</v>
      </c>
      <c r="Y25" s="213"/>
    </row>
    <row r="26" spans="2:25" ht="15" customHeight="1">
      <c r="B26" s="96"/>
      <c r="C26" s="356" t="str">
        <f>Jegyzőkönyvek!M50</f>
        <v>Lauf-B TK</v>
      </c>
      <c r="D26" s="357"/>
      <c r="E26" s="357"/>
      <c r="F26" s="358"/>
      <c r="G26" s="216"/>
      <c r="H26" s="217"/>
      <c r="I26" s="218"/>
      <c r="J26" s="356" t="str">
        <f>Jegyzőkönyvek!T50</f>
        <v>Arborétum Herény SE</v>
      </c>
      <c r="K26" s="357"/>
      <c r="L26" s="357"/>
      <c r="M26" s="358"/>
      <c r="O26" s="356" t="e">
        <f>Jegyzőkönyvek!#REF!</f>
        <v>#REF!</v>
      </c>
      <c r="P26" s="357"/>
      <c r="Q26" s="357"/>
      <c r="R26" s="358"/>
      <c r="S26" s="216"/>
      <c r="T26" s="217"/>
      <c r="U26" s="218"/>
      <c r="V26" s="356" t="e">
        <f>Jegyzőkönyvek!#REF!</f>
        <v>#REF!</v>
      </c>
      <c r="W26" s="357"/>
      <c r="X26" s="357"/>
      <c r="Y26" s="358"/>
    </row>
    <row r="27" spans="2:25" ht="15" customHeight="1">
      <c r="B27" s="96"/>
      <c r="C27" s="219" t="s">
        <v>2</v>
      </c>
      <c r="D27" s="220" t="s">
        <v>3</v>
      </c>
      <c r="E27" s="220" t="s">
        <v>4</v>
      </c>
      <c r="F27" s="221" t="s">
        <v>5</v>
      </c>
      <c r="G27" s="222"/>
      <c r="H27" s="223"/>
      <c r="I27" s="224"/>
      <c r="J27" s="225" t="s">
        <v>2</v>
      </c>
      <c r="K27" s="220" t="s">
        <v>3</v>
      </c>
      <c r="L27" s="220" t="s">
        <v>4</v>
      </c>
      <c r="M27" s="221" t="s">
        <v>5</v>
      </c>
      <c r="O27" s="219" t="s">
        <v>2</v>
      </c>
      <c r="P27" s="220" t="s">
        <v>3</v>
      </c>
      <c r="Q27" s="220" t="s">
        <v>4</v>
      </c>
      <c r="R27" s="221" t="s">
        <v>5</v>
      </c>
      <c r="S27" s="222"/>
      <c r="T27" s="223"/>
      <c r="U27" s="224"/>
      <c r="V27" s="225" t="s">
        <v>2</v>
      </c>
      <c r="W27" s="220" t="s">
        <v>3</v>
      </c>
      <c r="X27" s="220" t="s">
        <v>4</v>
      </c>
      <c r="Y27" s="221" t="s">
        <v>5</v>
      </c>
    </row>
    <row r="28" spans="2:25" ht="15">
      <c r="B28" s="96"/>
      <c r="C28" s="8"/>
      <c r="D28" s="9"/>
      <c r="E28" s="9"/>
      <c r="F28" s="9"/>
      <c r="G28" s="222"/>
      <c r="H28" s="223"/>
      <c r="I28" s="224"/>
      <c r="J28" s="8"/>
      <c r="K28" s="9"/>
      <c r="L28" s="9"/>
      <c r="M28" s="9"/>
      <c r="O28" s="8"/>
      <c r="P28" s="9"/>
      <c r="Q28" s="9"/>
      <c r="R28" s="9"/>
      <c r="S28" s="222"/>
      <c r="T28" s="223"/>
      <c r="U28" s="224"/>
      <c r="V28" s="8"/>
      <c r="W28" s="9"/>
      <c r="X28" s="9"/>
      <c r="Y28" s="9"/>
    </row>
    <row r="29" spans="2:25" ht="15">
      <c r="B29" s="96"/>
      <c r="C29" s="229" t="s">
        <v>6</v>
      </c>
      <c r="D29" s="230">
        <f>SUM(D28:D28)</f>
        <v>0</v>
      </c>
      <c r="E29" s="231">
        <f>SUM(E28:E28)</f>
        <v>0</v>
      </c>
      <c r="F29" s="232">
        <f>SUM(F28:F28)</f>
        <v>0</v>
      </c>
      <c r="G29" s="233"/>
      <c r="H29" s="233"/>
      <c r="I29" s="233"/>
      <c r="J29" s="229" t="s">
        <v>6</v>
      </c>
      <c r="K29" s="230">
        <f>SUM(K28:K28)</f>
        <v>0</v>
      </c>
      <c r="L29" s="231">
        <f>SUM(L28:L28)</f>
        <v>0</v>
      </c>
      <c r="M29" s="232">
        <f>SUM(M28:M28)</f>
        <v>0</v>
      </c>
      <c r="O29" s="229" t="s">
        <v>6</v>
      </c>
      <c r="P29" s="230">
        <f>SUM(P28:P28)</f>
        <v>0</v>
      </c>
      <c r="Q29" s="231">
        <f>SUM(Q28:Q28)</f>
        <v>0</v>
      </c>
      <c r="R29" s="232">
        <f>SUM(R28:R28)</f>
        <v>0</v>
      </c>
      <c r="S29" s="233"/>
      <c r="T29" s="233"/>
      <c r="U29" s="233"/>
      <c r="V29" s="229" t="s">
        <v>6</v>
      </c>
      <c r="W29" s="230">
        <f>SUM(W28:W28)</f>
        <v>0</v>
      </c>
      <c r="X29" s="231">
        <f>SUM(X28:X28)</f>
        <v>0</v>
      </c>
      <c r="Y29" s="232">
        <f>SUM(Y28:Y28)</f>
        <v>0</v>
      </c>
    </row>
    <row r="30" spans="2:25" ht="24">
      <c r="B30" s="96"/>
      <c r="C30" s="235" t="s">
        <v>7</v>
      </c>
      <c r="D30" s="236"/>
      <c r="E30" s="236"/>
      <c r="F30" s="290">
        <v>0</v>
      </c>
      <c r="G30" s="238">
        <f>SUM(F29:F30)</f>
        <v>0</v>
      </c>
      <c r="H30" s="239"/>
      <c r="I30" s="240">
        <f>SUM(M29:M30)</f>
        <v>0</v>
      </c>
      <c r="J30" s="241"/>
      <c r="K30" s="236"/>
      <c r="L30" s="236"/>
      <c r="M30" s="291">
        <v>0</v>
      </c>
      <c r="O30" s="235" t="s">
        <v>7</v>
      </c>
      <c r="P30" s="236"/>
      <c r="Q30" s="236"/>
      <c r="R30" s="290">
        <v>0</v>
      </c>
      <c r="S30" s="238">
        <f>SUM(R29:R30)</f>
        <v>0</v>
      </c>
      <c r="T30" s="239"/>
      <c r="U30" s="240">
        <f>SUM(Y29:Y30)</f>
        <v>0</v>
      </c>
      <c r="V30" s="241"/>
      <c r="W30" s="236"/>
      <c r="X30" s="236"/>
      <c r="Y30" s="291">
        <v>0</v>
      </c>
    </row>
    <row r="31" ht="15">
      <c r="B31" s="96"/>
    </row>
    <row r="32" ht="15">
      <c r="B32" s="96"/>
    </row>
    <row r="33" spans="2:25" ht="15">
      <c r="B33" s="96"/>
      <c r="C33" s="1" t="s">
        <v>11</v>
      </c>
      <c r="D33" s="32"/>
      <c r="E33" s="386"/>
      <c r="F33" s="386"/>
      <c r="G33" s="386"/>
      <c r="H33" s="386"/>
      <c r="I33" s="386"/>
      <c r="J33" s="386"/>
      <c r="K33" s="3">
        <f>Munka1!W59</f>
        <v>14</v>
      </c>
      <c r="L33" s="25" t="s">
        <v>1</v>
      </c>
      <c r="M33" s="3"/>
      <c r="O33" s="1" t="s">
        <v>11</v>
      </c>
      <c r="P33" s="32"/>
      <c r="Q33" s="3"/>
      <c r="R33" s="3"/>
      <c r="S33" s="3"/>
      <c r="T33" s="3"/>
      <c r="U33" s="3"/>
      <c r="V33" s="3"/>
      <c r="W33" s="3">
        <f>Jegyzőkönyvek!U46</f>
        <v>390</v>
      </c>
      <c r="X33" s="25" t="s">
        <v>1</v>
      </c>
      <c r="Y33" s="3"/>
    </row>
    <row r="34" spans="2:25" ht="15">
      <c r="B34" s="96"/>
      <c r="C34" s="379"/>
      <c r="D34" s="380"/>
      <c r="E34" s="380"/>
      <c r="F34" s="381"/>
      <c r="G34" s="4"/>
      <c r="H34" s="5"/>
      <c r="I34" s="6"/>
      <c r="J34" s="359"/>
      <c r="K34" s="360"/>
      <c r="L34" s="360"/>
      <c r="M34" s="361"/>
      <c r="O34" s="379"/>
      <c r="P34" s="380"/>
      <c r="Q34" s="380"/>
      <c r="R34" s="381"/>
      <c r="S34" s="4"/>
      <c r="T34" s="5"/>
      <c r="U34" s="6"/>
      <c r="V34" s="359"/>
      <c r="W34" s="360"/>
      <c r="X34" s="360"/>
      <c r="Y34" s="361"/>
    </row>
    <row r="35" spans="2:25" ht="15" customHeight="1">
      <c r="B35" s="96"/>
      <c r="C35" s="14" t="s">
        <v>2</v>
      </c>
      <c r="D35" s="7" t="s">
        <v>3</v>
      </c>
      <c r="E35" s="7" t="s">
        <v>4</v>
      </c>
      <c r="F35" s="7" t="s">
        <v>5</v>
      </c>
      <c r="G35" s="15"/>
      <c r="H35" s="16"/>
      <c r="I35" s="17"/>
      <c r="J35" s="18" t="s">
        <v>2</v>
      </c>
      <c r="K35" s="7" t="s">
        <v>3</v>
      </c>
      <c r="L35" s="7" t="s">
        <v>4</v>
      </c>
      <c r="M35" s="7" t="s">
        <v>5</v>
      </c>
      <c r="O35" s="14" t="s">
        <v>2</v>
      </c>
      <c r="P35" s="7" t="s">
        <v>3</v>
      </c>
      <c r="Q35" s="7" t="s">
        <v>4</v>
      </c>
      <c r="R35" s="7" t="s">
        <v>5</v>
      </c>
      <c r="S35" s="15"/>
      <c r="T35" s="16"/>
      <c r="U35" s="17"/>
      <c r="V35" s="18" t="s">
        <v>2</v>
      </c>
      <c r="W35" s="7" t="s">
        <v>3</v>
      </c>
      <c r="X35" s="7" t="s">
        <v>4</v>
      </c>
      <c r="Y35" s="7" t="s">
        <v>5</v>
      </c>
    </row>
    <row r="36" spans="2:25" ht="15">
      <c r="B36" s="96"/>
      <c r="C36" s="33"/>
      <c r="D36" s="306"/>
      <c r="E36" s="306"/>
      <c r="F36" s="306"/>
      <c r="G36" s="15"/>
      <c r="H36" s="16"/>
      <c r="I36" s="17"/>
      <c r="J36" s="33"/>
      <c r="K36" s="306"/>
      <c r="L36" s="306"/>
      <c r="M36" s="306"/>
      <c r="O36" s="33"/>
      <c r="P36" s="306"/>
      <c r="Q36" s="306"/>
      <c r="R36" s="306"/>
      <c r="S36" s="15"/>
      <c r="T36" s="16"/>
      <c r="U36" s="17"/>
      <c r="V36" s="33"/>
      <c r="W36" s="309"/>
      <c r="X36" s="309"/>
      <c r="Y36" s="309"/>
    </row>
    <row r="37" spans="2:25" ht="15">
      <c r="B37" s="96"/>
      <c r="C37" s="33"/>
      <c r="D37" s="306"/>
      <c r="E37" s="306"/>
      <c r="F37" s="306"/>
      <c r="G37" s="34"/>
      <c r="H37" s="34"/>
      <c r="I37" s="34"/>
      <c r="J37" s="33"/>
      <c r="K37" s="306"/>
      <c r="L37" s="306"/>
      <c r="M37" s="306"/>
      <c r="O37" s="33"/>
      <c r="P37" s="306"/>
      <c r="Q37" s="306"/>
      <c r="R37" s="306"/>
      <c r="S37" s="34"/>
      <c r="T37" s="34"/>
      <c r="U37" s="34"/>
      <c r="V37" s="33"/>
      <c r="W37" s="309"/>
      <c r="X37" s="309"/>
      <c r="Y37" s="309"/>
    </row>
    <row r="38" spans="2:25" ht="15">
      <c r="B38" s="96"/>
      <c r="C38" s="33"/>
      <c r="D38" s="306"/>
      <c r="E38" s="306"/>
      <c r="F38" s="306"/>
      <c r="G38" s="387"/>
      <c r="H38" s="388"/>
      <c r="I38" s="389"/>
      <c r="J38" s="33"/>
      <c r="K38" s="306"/>
      <c r="L38" s="306"/>
      <c r="M38" s="306"/>
      <c r="O38" s="33"/>
      <c r="P38" s="306"/>
      <c r="Q38" s="306"/>
      <c r="R38" s="306"/>
      <c r="S38" s="387"/>
      <c r="T38" s="388"/>
      <c r="U38" s="389"/>
      <c r="V38" s="33"/>
      <c r="W38" s="309"/>
      <c r="X38" s="309"/>
      <c r="Y38" s="309"/>
    </row>
    <row r="39" spans="2:25" ht="15">
      <c r="B39" s="96"/>
      <c r="C39" s="33"/>
      <c r="D39" s="306"/>
      <c r="E39" s="306"/>
      <c r="F39" s="306"/>
      <c r="G39" s="387"/>
      <c r="H39" s="388"/>
      <c r="I39" s="389"/>
      <c r="J39" s="33"/>
      <c r="K39" s="306"/>
      <c r="L39" s="306"/>
      <c r="M39" s="306"/>
      <c r="O39" s="33"/>
      <c r="P39" s="306"/>
      <c r="Q39" s="306"/>
      <c r="R39" s="306"/>
      <c r="S39" s="387"/>
      <c r="T39" s="388"/>
      <c r="U39" s="389"/>
      <c r="V39" s="33"/>
      <c r="W39" s="309"/>
      <c r="X39" s="309"/>
      <c r="Y39" s="309"/>
    </row>
    <row r="40" spans="2:25" ht="15">
      <c r="B40" s="96"/>
      <c r="C40" s="33"/>
      <c r="D40" s="306"/>
      <c r="E40" s="306"/>
      <c r="F40" s="306"/>
      <c r="G40" s="387"/>
      <c r="H40" s="388"/>
      <c r="I40" s="389"/>
      <c r="J40" s="33"/>
      <c r="K40" s="306"/>
      <c r="L40" s="306"/>
      <c r="M40" s="306"/>
      <c r="O40" s="33"/>
      <c r="P40" s="306"/>
      <c r="Q40" s="306"/>
      <c r="R40" s="306"/>
      <c r="S40" s="387"/>
      <c r="T40" s="388"/>
      <c r="U40" s="389"/>
      <c r="V40" s="33"/>
      <c r="W40" s="309"/>
      <c r="X40" s="309"/>
      <c r="Y40" s="309"/>
    </row>
    <row r="41" spans="2:25" ht="15">
      <c r="B41" s="96"/>
      <c r="C41" s="33"/>
      <c r="D41" s="306"/>
      <c r="E41" s="306"/>
      <c r="F41" s="306"/>
      <c r="G41" s="387"/>
      <c r="H41" s="388"/>
      <c r="I41" s="389"/>
      <c r="J41" s="33"/>
      <c r="K41" s="306"/>
      <c r="L41" s="306"/>
      <c r="M41" s="306"/>
      <c r="O41" s="33"/>
      <c r="P41" s="306"/>
      <c r="Q41" s="306"/>
      <c r="R41" s="306"/>
      <c r="S41" s="387"/>
      <c r="T41" s="388"/>
      <c r="U41" s="389"/>
      <c r="V41" s="33"/>
      <c r="W41" s="310"/>
      <c r="X41" s="311"/>
      <c r="Y41" s="309"/>
    </row>
    <row r="42" spans="2:25" ht="15">
      <c r="B42" s="96"/>
      <c r="C42" s="26" t="s">
        <v>6</v>
      </c>
      <c r="D42" s="19">
        <f>SUM(D36:D41)</f>
        <v>0</v>
      </c>
      <c r="E42" s="20">
        <f>SUM(E36:E41)</f>
        <v>0</v>
      </c>
      <c r="F42" s="21">
        <f>SUM(F36:F41)</f>
        <v>0</v>
      </c>
      <c r="J42" s="33" t="s">
        <v>6</v>
      </c>
      <c r="K42" s="19">
        <f>SUM(K36:K41)</f>
        <v>0</v>
      </c>
      <c r="L42" s="20">
        <f>SUM(L36:L41)</f>
        <v>0</v>
      </c>
      <c r="M42" s="20">
        <f>SUM(M36:M41)</f>
        <v>0</v>
      </c>
      <c r="O42" s="26" t="s">
        <v>6</v>
      </c>
      <c r="P42" s="19">
        <f>SUM(P36:P41)</f>
        <v>0</v>
      </c>
      <c r="Q42" s="20">
        <f>SUM(Q36:Q41)</f>
        <v>0</v>
      </c>
      <c r="R42" s="21">
        <f>SUM(R36:R41)</f>
        <v>0</v>
      </c>
      <c r="V42" s="33" t="s">
        <v>6</v>
      </c>
      <c r="W42" s="19">
        <f>SUM(W36:W41)</f>
        <v>0</v>
      </c>
      <c r="X42" s="20">
        <f>SUM(X36:X41)</f>
        <v>0</v>
      </c>
      <c r="Y42" s="20">
        <f>SUM(Y36:Y41)</f>
        <v>0</v>
      </c>
    </row>
    <row r="43" spans="2:25" ht="22.5">
      <c r="B43" s="96"/>
      <c r="C43" s="27" t="s">
        <v>7</v>
      </c>
      <c r="D43" s="10"/>
      <c r="E43" s="10"/>
      <c r="F43" s="11">
        <f>IF(C35="","",IF(D42&gt;K42,2,IF(K42&gt;D42,0,1)))</f>
        <v>1</v>
      </c>
      <c r="G43" s="22">
        <f>SUM(F42:F43)</f>
        <v>1</v>
      </c>
      <c r="H43" s="28"/>
      <c r="I43" s="23">
        <f>SUM(M42:M43)</f>
        <v>1</v>
      </c>
      <c r="J43" s="12"/>
      <c r="K43" s="10"/>
      <c r="L43" s="10"/>
      <c r="M43" s="13">
        <f>2-F43</f>
        <v>1</v>
      </c>
      <c r="O43" s="27" t="s">
        <v>7</v>
      </c>
      <c r="P43" s="10"/>
      <c r="Q43" s="10"/>
      <c r="R43" s="11">
        <f>IF(O35="","",IF(P42&gt;W42,2,IF(W42&gt;P42,0,1)))</f>
        <v>1</v>
      </c>
      <c r="S43" s="22">
        <f>SUM(R42:R43)</f>
        <v>1</v>
      </c>
      <c r="T43" s="28"/>
      <c r="U43" s="23">
        <f>SUM(Y42:Y43)</f>
        <v>1</v>
      </c>
      <c r="V43" s="12"/>
      <c r="W43" s="10"/>
      <c r="X43" s="10"/>
      <c r="Y43" s="13">
        <f>2-R43</f>
        <v>1</v>
      </c>
    </row>
    <row r="44" ht="15">
      <c r="B44" s="96"/>
    </row>
    <row r="45" ht="15">
      <c r="B45" s="96"/>
    </row>
    <row r="46" spans="2:13" ht="15" customHeight="1">
      <c r="B46" s="96"/>
      <c r="C46" s="1" t="s">
        <v>11</v>
      </c>
      <c r="D46" s="32"/>
      <c r="E46" s="3"/>
      <c r="F46" s="3"/>
      <c r="G46" s="3"/>
      <c r="H46" s="3"/>
      <c r="I46" s="3"/>
      <c r="J46" s="3"/>
      <c r="K46" s="3">
        <f>Munka1!V186</f>
        <v>14</v>
      </c>
      <c r="L46" s="25" t="s">
        <v>1</v>
      </c>
      <c r="M46" s="3"/>
    </row>
    <row r="47" spans="2:25" ht="15">
      <c r="B47" s="96"/>
      <c r="C47" s="379"/>
      <c r="D47" s="380"/>
      <c r="E47" s="380"/>
      <c r="F47" s="381"/>
      <c r="G47" s="4"/>
      <c r="H47" s="5"/>
      <c r="I47" s="6"/>
      <c r="J47" s="359"/>
      <c r="K47" s="360"/>
      <c r="L47" s="360"/>
      <c r="M47" s="361"/>
      <c r="O47" s="288" t="s">
        <v>37</v>
      </c>
      <c r="P47" s="211"/>
      <c r="Q47" s="211"/>
      <c r="R47" s="313"/>
      <c r="S47" s="211"/>
      <c r="T47" s="211"/>
      <c r="U47" s="211"/>
      <c r="V47" s="211"/>
      <c r="W47" s="243">
        <v>18</v>
      </c>
      <c r="X47" s="247" t="s">
        <v>1</v>
      </c>
      <c r="Y47" s="211"/>
    </row>
    <row r="48" spans="2:25" ht="15">
      <c r="B48" s="96"/>
      <c r="C48" s="14" t="s">
        <v>2</v>
      </c>
      <c r="D48" s="7" t="s">
        <v>3</v>
      </c>
      <c r="E48" s="7" t="s">
        <v>4</v>
      </c>
      <c r="F48" s="7" t="s">
        <v>5</v>
      </c>
      <c r="G48" s="15"/>
      <c r="H48" s="16"/>
      <c r="I48" s="17"/>
      <c r="J48" s="18" t="s">
        <v>2</v>
      </c>
      <c r="K48" s="7" t="s">
        <v>3</v>
      </c>
      <c r="L48" s="7" t="s">
        <v>4</v>
      </c>
      <c r="M48" s="7" t="s">
        <v>5</v>
      </c>
      <c r="O48" s="356" t="str">
        <f>Jegyzőkönyvek!M89</f>
        <v>Felsőmarác Boldizsár Tr</v>
      </c>
      <c r="P48" s="357"/>
      <c r="Q48" s="357"/>
      <c r="R48" s="358"/>
      <c r="S48" s="216"/>
      <c r="T48" s="217"/>
      <c r="U48" s="218"/>
      <c r="V48" s="356" t="str">
        <f>Jegyzőkönyvek!T89</f>
        <v>Néró TC Nárai és Szabadídő SK I</v>
      </c>
      <c r="W48" s="357"/>
      <c r="X48" s="357"/>
      <c r="Y48" s="358"/>
    </row>
    <row r="49" spans="2:25" ht="15">
      <c r="B49" s="96"/>
      <c r="C49" s="33"/>
      <c r="D49" s="306"/>
      <c r="E49" s="306"/>
      <c r="F49" s="306"/>
      <c r="G49" s="15"/>
      <c r="H49" s="16"/>
      <c r="I49" s="17"/>
      <c r="J49" s="33"/>
      <c r="K49" s="309"/>
      <c r="L49" s="309"/>
      <c r="M49" s="309"/>
      <c r="O49" s="219" t="s">
        <v>2</v>
      </c>
      <c r="P49" s="220" t="s">
        <v>3</v>
      </c>
      <c r="Q49" s="220" t="s">
        <v>4</v>
      </c>
      <c r="R49" s="221" t="s">
        <v>5</v>
      </c>
      <c r="S49" s="222"/>
      <c r="T49" s="223"/>
      <c r="U49" s="224"/>
      <c r="V49" s="225" t="s">
        <v>2</v>
      </c>
      <c r="W49" s="220" t="s">
        <v>3</v>
      </c>
      <c r="X49" s="220" t="s">
        <v>4</v>
      </c>
      <c r="Y49" s="221" t="s">
        <v>5</v>
      </c>
    </row>
    <row r="50" spans="2:25" ht="15">
      <c r="B50" s="96"/>
      <c r="C50" s="33"/>
      <c r="D50" s="306"/>
      <c r="E50" s="306"/>
      <c r="F50" s="306"/>
      <c r="G50" s="34"/>
      <c r="H50" s="34"/>
      <c r="I50" s="34"/>
      <c r="J50" s="33"/>
      <c r="K50" s="309"/>
      <c r="L50" s="309"/>
      <c r="M50" s="309"/>
      <c r="O50" s="8"/>
      <c r="P50" s="9"/>
      <c r="Q50" s="9"/>
      <c r="R50" s="9"/>
      <c r="S50" s="222"/>
      <c r="T50" s="223"/>
      <c r="U50" s="224"/>
      <c r="V50" s="8"/>
      <c r="W50" s="9"/>
      <c r="X50" s="9"/>
      <c r="Y50" s="9"/>
    </row>
    <row r="51" spans="2:25" ht="15">
      <c r="B51" s="96"/>
      <c r="C51" s="33"/>
      <c r="D51" s="306"/>
      <c r="E51" s="306"/>
      <c r="F51" s="306"/>
      <c r="G51" s="387"/>
      <c r="H51" s="388"/>
      <c r="I51" s="389"/>
      <c r="J51" s="33"/>
      <c r="K51" s="309"/>
      <c r="L51" s="309"/>
      <c r="M51" s="309"/>
      <c r="O51" s="229" t="s">
        <v>6</v>
      </c>
      <c r="P51" s="230">
        <f>SUM(P50:P50)</f>
        <v>0</v>
      </c>
      <c r="Q51" s="231">
        <f>SUM(Q50:Q50)</f>
        <v>0</v>
      </c>
      <c r="R51" s="232">
        <f>SUM(R50:R50)</f>
        <v>0</v>
      </c>
      <c r="S51" s="233"/>
      <c r="T51" s="233"/>
      <c r="U51" s="233"/>
      <c r="V51" s="234" t="s">
        <v>6</v>
      </c>
      <c r="W51" s="230">
        <f>SUM(W50:W50)</f>
        <v>0</v>
      </c>
      <c r="X51" s="231">
        <f>SUM(X50:X50)</f>
        <v>0</v>
      </c>
      <c r="Y51" s="232">
        <f>SUM(Y50:Y50)</f>
        <v>0</v>
      </c>
    </row>
    <row r="52" spans="2:25" ht="24">
      <c r="B52" s="96"/>
      <c r="C52" s="33"/>
      <c r="D52" s="306"/>
      <c r="E52" s="306"/>
      <c r="F52" s="306"/>
      <c r="G52" s="387"/>
      <c r="H52" s="388"/>
      <c r="I52" s="389"/>
      <c r="J52" s="33"/>
      <c r="K52" s="309"/>
      <c r="L52" s="309"/>
      <c r="M52" s="309"/>
      <c r="O52" s="235" t="s">
        <v>7</v>
      </c>
      <c r="P52" s="236"/>
      <c r="Q52" s="236"/>
      <c r="R52" s="290">
        <v>0</v>
      </c>
      <c r="S52" s="238">
        <f>SUM(R51:R52)</f>
        <v>0</v>
      </c>
      <c r="T52" s="239"/>
      <c r="U52" s="240">
        <f>SUM(Y51:Y52)</f>
        <v>0</v>
      </c>
      <c r="V52" s="241"/>
      <c r="W52" s="236"/>
      <c r="X52" s="236"/>
      <c r="Y52" s="242">
        <v>0</v>
      </c>
    </row>
    <row r="53" spans="2:13" ht="15">
      <c r="B53" s="96"/>
      <c r="C53" s="33"/>
      <c r="D53" s="306"/>
      <c r="E53" s="306"/>
      <c r="F53" s="306"/>
      <c r="G53" s="387"/>
      <c r="H53" s="388"/>
      <c r="I53" s="389"/>
      <c r="J53" s="33"/>
      <c r="K53" s="309"/>
      <c r="L53" s="309"/>
      <c r="M53" s="309"/>
    </row>
    <row r="54" spans="2:13" ht="15">
      <c r="B54" s="96"/>
      <c r="C54" s="33"/>
      <c r="D54" s="306"/>
      <c r="E54" s="306"/>
      <c r="F54" s="306"/>
      <c r="G54" s="387"/>
      <c r="H54" s="388"/>
      <c r="I54" s="389"/>
      <c r="J54" s="33"/>
      <c r="K54" s="310"/>
      <c r="L54" s="311"/>
      <c r="M54" s="309"/>
    </row>
    <row r="55" spans="2:13" ht="15" customHeight="1">
      <c r="B55" s="96"/>
      <c r="C55" s="26" t="s">
        <v>6</v>
      </c>
      <c r="D55" s="19">
        <f>SUM(D49:D54)</f>
        <v>0</v>
      </c>
      <c r="E55" s="20">
        <f>SUM(E49:E54)</f>
        <v>0</v>
      </c>
      <c r="F55" s="21">
        <f>SUM(F49:F54)</f>
        <v>0</v>
      </c>
      <c r="J55" s="33" t="s">
        <v>6</v>
      </c>
      <c r="K55" s="19">
        <f>SUM(K49:K54)</f>
        <v>0</v>
      </c>
      <c r="L55" s="20">
        <f>SUM(L49:L54)</f>
        <v>0</v>
      </c>
      <c r="M55" s="20">
        <f>SUM(M49:M54)</f>
        <v>0</v>
      </c>
    </row>
    <row r="56" spans="2:13" ht="22.5">
      <c r="B56" s="96"/>
      <c r="C56" s="27" t="s">
        <v>7</v>
      </c>
      <c r="D56" s="10"/>
      <c r="E56" s="10"/>
      <c r="F56" s="11">
        <f>IF(C48="","",IF(D55&gt;K55,2,IF(K55&gt;D55,0,1)))</f>
        <v>1</v>
      </c>
      <c r="G56" s="22">
        <f>SUM(F55:F56)</f>
        <v>1</v>
      </c>
      <c r="H56" s="28"/>
      <c r="I56" s="23">
        <f>SUM(M55:M56)</f>
        <v>1</v>
      </c>
      <c r="J56" s="12"/>
      <c r="K56" s="10"/>
      <c r="L56" s="10"/>
      <c r="M56" s="13">
        <f>2-F56</f>
        <v>1</v>
      </c>
    </row>
    <row r="57" ht="15">
      <c r="B57" s="96"/>
    </row>
    <row r="58" ht="15">
      <c r="B58" s="96"/>
    </row>
    <row r="59" spans="2:25" ht="15">
      <c r="B59" s="96"/>
      <c r="C59" s="1" t="s">
        <v>11</v>
      </c>
      <c r="D59" s="32"/>
      <c r="E59" s="386"/>
      <c r="F59" s="386"/>
      <c r="G59" s="386"/>
      <c r="H59" s="386"/>
      <c r="I59" s="386"/>
      <c r="J59" s="386"/>
      <c r="K59" s="3">
        <v>14</v>
      </c>
      <c r="L59" s="25" t="s">
        <v>1</v>
      </c>
      <c r="M59" s="3"/>
      <c r="N59" s="211"/>
      <c r="O59" s="1" t="s">
        <v>11</v>
      </c>
      <c r="P59" s="32"/>
      <c r="Q59" s="312"/>
      <c r="R59" s="3"/>
      <c r="S59" s="3"/>
      <c r="T59" s="3"/>
      <c r="U59" s="3"/>
      <c r="V59" s="3"/>
      <c r="W59" s="3">
        <v>14</v>
      </c>
      <c r="X59" s="25" t="s">
        <v>1</v>
      </c>
      <c r="Y59" s="3"/>
    </row>
    <row r="60" spans="2:25" ht="15">
      <c r="B60" s="96"/>
      <c r="C60" s="379"/>
      <c r="D60" s="380"/>
      <c r="E60" s="380"/>
      <c r="F60" s="381"/>
      <c r="G60" s="4"/>
      <c r="H60" s="5"/>
      <c r="I60" s="6"/>
      <c r="J60" s="359"/>
      <c r="K60" s="360"/>
      <c r="L60" s="360"/>
      <c r="M60" s="361"/>
      <c r="N60" s="211"/>
      <c r="O60" s="379"/>
      <c r="P60" s="380"/>
      <c r="Q60" s="380"/>
      <c r="R60" s="381"/>
      <c r="S60" s="4"/>
      <c r="T60" s="5"/>
      <c r="U60" s="6"/>
      <c r="V60" s="359"/>
      <c r="W60" s="360"/>
      <c r="X60" s="360"/>
      <c r="Y60" s="361"/>
    </row>
    <row r="61" spans="3:25" ht="15">
      <c r="C61" s="14" t="s">
        <v>2</v>
      </c>
      <c r="D61" s="7" t="s">
        <v>3</v>
      </c>
      <c r="E61" s="7" t="s">
        <v>4</v>
      </c>
      <c r="F61" s="7" t="s">
        <v>5</v>
      </c>
      <c r="G61" s="15"/>
      <c r="H61" s="16"/>
      <c r="I61" s="17"/>
      <c r="J61" s="18" t="s">
        <v>2</v>
      </c>
      <c r="K61" s="7" t="s">
        <v>3</v>
      </c>
      <c r="L61" s="7" t="s">
        <v>4</v>
      </c>
      <c r="M61" s="7" t="s">
        <v>5</v>
      </c>
      <c r="N61" s="211"/>
      <c r="O61" s="14" t="s">
        <v>2</v>
      </c>
      <c r="P61" s="7" t="s">
        <v>3</v>
      </c>
      <c r="Q61" s="7" t="s">
        <v>4</v>
      </c>
      <c r="R61" s="7" t="s">
        <v>5</v>
      </c>
      <c r="S61" s="15"/>
      <c r="T61" s="16"/>
      <c r="U61" s="17"/>
      <c r="V61" s="18" t="s">
        <v>2</v>
      </c>
      <c r="W61" s="7" t="s">
        <v>3</v>
      </c>
      <c r="X61" s="7" t="s">
        <v>4</v>
      </c>
      <c r="Y61" s="7" t="s">
        <v>5</v>
      </c>
    </row>
    <row r="62" spans="3:25" ht="15">
      <c r="C62" s="33"/>
      <c r="D62" s="306"/>
      <c r="E62" s="306"/>
      <c r="F62" s="306"/>
      <c r="G62" s="15"/>
      <c r="H62" s="16"/>
      <c r="I62" s="17"/>
      <c r="J62" s="33"/>
      <c r="K62" s="309"/>
      <c r="L62" s="309"/>
      <c r="M62" s="309"/>
      <c r="N62" s="211"/>
      <c r="O62" s="33"/>
      <c r="P62" s="306"/>
      <c r="Q62" s="306"/>
      <c r="R62" s="306"/>
      <c r="S62" s="15"/>
      <c r="T62" s="16"/>
      <c r="U62" s="17"/>
      <c r="V62" s="33"/>
      <c r="W62" s="306"/>
      <c r="X62" s="306"/>
      <c r="Y62" s="306"/>
    </row>
    <row r="63" spans="3:25" ht="15">
      <c r="C63" s="33"/>
      <c r="D63" s="306"/>
      <c r="E63" s="306"/>
      <c r="F63" s="306"/>
      <c r="G63" s="34"/>
      <c r="H63" s="34"/>
      <c r="I63" s="34"/>
      <c r="J63" s="33"/>
      <c r="K63" s="309"/>
      <c r="L63" s="309"/>
      <c r="M63" s="309"/>
      <c r="N63" s="211"/>
      <c r="O63" s="33"/>
      <c r="P63" s="306"/>
      <c r="Q63" s="306"/>
      <c r="R63" s="306"/>
      <c r="S63" s="34"/>
      <c r="T63" s="34"/>
      <c r="U63" s="34"/>
      <c r="V63" s="33"/>
      <c r="W63" s="306"/>
      <c r="X63" s="306"/>
      <c r="Y63" s="306"/>
    </row>
    <row r="64" spans="3:25" ht="15">
      <c r="C64" s="33"/>
      <c r="D64" s="306"/>
      <c r="E64" s="306"/>
      <c r="F64" s="306"/>
      <c r="G64" s="387"/>
      <c r="H64" s="388"/>
      <c r="I64" s="389"/>
      <c r="J64" s="33"/>
      <c r="K64" s="309"/>
      <c r="L64" s="309"/>
      <c r="M64" s="309"/>
      <c r="N64" s="211"/>
      <c r="O64" s="33"/>
      <c r="P64" s="306"/>
      <c r="Q64" s="306"/>
      <c r="R64" s="306"/>
      <c r="S64" s="387"/>
      <c r="T64" s="388"/>
      <c r="U64" s="389"/>
      <c r="V64" s="33"/>
      <c r="W64" s="306"/>
      <c r="X64" s="306"/>
      <c r="Y64" s="306"/>
    </row>
    <row r="65" spans="3:25" ht="15">
      <c r="C65" s="33"/>
      <c r="D65" s="306"/>
      <c r="E65" s="306"/>
      <c r="F65" s="306"/>
      <c r="G65" s="387"/>
      <c r="H65" s="388"/>
      <c r="I65" s="389"/>
      <c r="J65" s="33"/>
      <c r="K65" s="309"/>
      <c r="L65" s="309"/>
      <c r="M65" s="309"/>
      <c r="N65" s="211"/>
      <c r="O65" s="33"/>
      <c r="P65" s="306"/>
      <c r="Q65" s="306"/>
      <c r="R65" s="306"/>
      <c r="S65" s="387"/>
      <c r="T65" s="388"/>
      <c r="U65" s="389"/>
      <c r="V65" s="33"/>
      <c r="W65" s="306"/>
      <c r="X65" s="306"/>
      <c r="Y65" s="306"/>
    </row>
    <row r="66" spans="3:25" ht="15">
      <c r="C66" s="33"/>
      <c r="D66" s="306"/>
      <c r="E66" s="306"/>
      <c r="F66" s="306"/>
      <c r="G66" s="387"/>
      <c r="H66" s="388"/>
      <c r="I66" s="389"/>
      <c r="J66" s="33"/>
      <c r="K66" s="309"/>
      <c r="L66" s="309"/>
      <c r="M66" s="309"/>
      <c r="N66" s="211"/>
      <c r="O66" s="33"/>
      <c r="P66" s="306"/>
      <c r="Q66" s="306"/>
      <c r="R66" s="306"/>
      <c r="S66" s="387"/>
      <c r="T66" s="388"/>
      <c r="U66" s="389"/>
      <c r="V66" s="33"/>
      <c r="W66" s="306"/>
      <c r="X66" s="306"/>
      <c r="Y66" s="306"/>
    </row>
    <row r="67" spans="3:25" ht="15">
      <c r="C67" s="33"/>
      <c r="D67" s="306"/>
      <c r="E67" s="306"/>
      <c r="F67" s="306"/>
      <c r="G67" s="387"/>
      <c r="H67" s="388"/>
      <c r="I67" s="389"/>
      <c r="J67" s="33"/>
      <c r="K67" s="310"/>
      <c r="L67" s="311"/>
      <c r="M67" s="314"/>
      <c r="N67" s="211"/>
      <c r="O67" s="33"/>
      <c r="P67" s="306"/>
      <c r="Q67" s="306"/>
      <c r="R67" s="306"/>
      <c r="S67" s="387"/>
      <c r="T67" s="388"/>
      <c r="U67" s="389"/>
      <c r="V67" s="33"/>
      <c r="W67" s="306"/>
      <c r="X67" s="306"/>
      <c r="Y67" s="306"/>
    </row>
    <row r="68" spans="3:25" ht="15">
      <c r="C68" s="26" t="s">
        <v>6</v>
      </c>
      <c r="D68" s="19">
        <f>SUM(D62:D67)</f>
        <v>0</v>
      </c>
      <c r="E68" s="20">
        <f>SUM(E62:E67)</f>
        <v>0</v>
      </c>
      <c r="F68" s="21">
        <f>SUM(F62:F67)</f>
        <v>0</v>
      </c>
      <c r="J68" s="33" t="s">
        <v>6</v>
      </c>
      <c r="K68" s="19">
        <f>SUM(K62:K67)</f>
        <v>0</v>
      </c>
      <c r="L68" s="20">
        <f>SUM(L62:L67)</f>
        <v>0</v>
      </c>
      <c r="M68" s="20">
        <f>SUM(M62:M67)</f>
        <v>0</v>
      </c>
      <c r="N68" s="211"/>
      <c r="O68" s="26" t="s">
        <v>6</v>
      </c>
      <c r="P68" s="19">
        <f>SUM(P62:P67)</f>
        <v>0</v>
      </c>
      <c r="Q68" s="20">
        <f>SUM(Q62:Q67)</f>
        <v>0</v>
      </c>
      <c r="R68" s="21">
        <f>SUM(R62:R67)</f>
        <v>0</v>
      </c>
      <c r="V68" s="33" t="s">
        <v>6</v>
      </c>
      <c r="W68" s="19">
        <f>SUM(W62:W67)</f>
        <v>0</v>
      </c>
      <c r="X68" s="20">
        <f>SUM(X62:X67)</f>
        <v>0</v>
      </c>
      <c r="Y68" s="20">
        <f>SUM(Y62:Y67)</f>
        <v>0</v>
      </c>
    </row>
    <row r="69" spans="3:25" ht="22.5">
      <c r="C69" s="27" t="s">
        <v>7</v>
      </c>
      <c r="D69" s="10"/>
      <c r="E69" s="10"/>
      <c r="F69" s="11">
        <f>IF(C61="","",IF(D68&gt;K68,2,IF(K68&gt;D68,0,1)))</f>
        <v>1</v>
      </c>
      <c r="G69" s="22">
        <f>SUM(F68:F69)</f>
        <v>1</v>
      </c>
      <c r="H69" s="28"/>
      <c r="I69" s="23">
        <f>SUM(M68:M69)</f>
        <v>1</v>
      </c>
      <c r="J69" s="12"/>
      <c r="K69" s="10"/>
      <c r="L69" s="10"/>
      <c r="M69" s="13">
        <f>2-F69</f>
        <v>1</v>
      </c>
      <c r="N69" s="211"/>
      <c r="O69" s="27" t="s">
        <v>7</v>
      </c>
      <c r="P69" s="10"/>
      <c r="Q69" s="10"/>
      <c r="R69" s="11">
        <f>IF(O61="","",IF(P68&gt;W68,2,IF(W68&gt;P68,0,1)))</f>
        <v>1</v>
      </c>
      <c r="S69" s="22">
        <f>SUM(R68:R69)</f>
        <v>1</v>
      </c>
      <c r="T69" s="28"/>
      <c r="U69" s="23">
        <f>SUM(Y68:Y69)</f>
        <v>1</v>
      </c>
      <c r="V69" s="12"/>
      <c r="W69" s="10"/>
      <c r="X69" s="10"/>
      <c r="Y69" s="13">
        <f>2-R69</f>
        <v>1</v>
      </c>
    </row>
    <row r="71" ht="15">
      <c r="M71" s="211"/>
    </row>
    <row r="72" spans="3:25" ht="15.75">
      <c r="C72" s="319" t="s">
        <v>10</v>
      </c>
      <c r="D72" s="211"/>
      <c r="E72" s="211"/>
      <c r="F72" s="323"/>
      <c r="G72" s="211"/>
      <c r="H72" s="211"/>
      <c r="I72" s="211"/>
      <c r="J72" s="211"/>
      <c r="K72" s="211">
        <v>18</v>
      </c>
      <c r="L72" s="25" t="s">
        <v>1</v>
      </c>
      <c r="M72" s="211"/>
      <c r="N72" s="211"/>
      <c r="O72" s="319" t="s">
        <v>10</v>
      </c>
      <c r="P72" s="32"/>
      <c r="Q72" s="317"/>
      <c r="R72" s="321"/>
      <c r="S72" s="317"/>
      <c r="T72" s="317"/>
      <c r="U72" s="317"/>
      <c r="V72" s="317"/>
      <c r="W72" s="3">
        <v>20</v>
      </c>
      <c r="X72" s="25" t="s">
        <v>1</v>
      </c>
      <c r="Y72" s="3"/>
    </row>
    <row r="73" spans="3:25" ht="15">
      <c r="C73" s="344"/>
      <c r="D73" s="345"/>
      <c r="E73" s="345"/>
      <c r="F73" s="346"/>
      <c r="G73" s="216"/>
      <c r="H73" s="217"/>
      <c r="I73" s="218"/>
      <c r="J73" s="344"/>
      <c r="K73" s="345"/>
      <c r="L73" s="345"/>
      <c r="M73" s="346"/>
      <c r="N73" s="211"/>
      <c r="O73" s="344"/>
      <c r="P73" s="345"/>
      <c r="Q73" s="345"/>
      <c r="R73" s="346"/>
      <c r="S73" s="4"/>
      <c r="T73" s="5"/>
      <c r="U73" s="320"/>
      <c r="V73" s="344"/>
      <c r="W73" s="345"/>
      <c r="X73" s="345"/>
      <c r="Y73" s="346"/>
    </row>
    <row r="74" spans="3:25" ht="15">
      <c r="C74" s="249" t="s">
        <v>2</v>
      </c>
      <c r="D74" s="221" t="s">
        <v>3</v>
      </c>
      <c r="E74" s="221" t="s">
        <v>4</v>
      </c>
      <c r="F74" s="221" t="s">
        <v>5</v>
      </c>
      <c r="G74" s="250"/>
      <c r="H74" s="251"/>
      <c r="I74" s="252"/>
      <c r="J74" s="226" t="s">
        <v>2</v>
      </c>
      <c r="K74" s="221" t="s">
        <v>3</v>
      </c>
      <c r="L74" s="221" t="s">
        <v>4</v>
      </c>
      <c r="M74" s="221" t="s">
        <v>5</v>
      </c>
      <c r="N74" s="211"/>
      <c r="O74" s="14" t="s">
        <v>2</v>
      </c>
      <c r="P74" s="7" t="s">
        <v>3</v>
      </c>
      <c r="Q74" s="7" t="s">
        <v>4</v>
      </c>
      <c r="R74" s="7" t="s">
        <v>5</v>
      </c>
      <c r="S74" s="15"/>
      <c r="T74" s="16"/>
      <c r="U74" s="17"/>
      <c r="V74" s="18" t="s">
        <v>2</v>
      </c>
      <c r="W74" s="7" t="s">
        <v>3</v>
      </c>
      <c r="X74" s="7" t="s">
        <v>4</v>
      </c>
      <c r="Y74" s="7" t="s">
        <v>5</v>
      </c>
    </row>
    <row r="75" spans="3:25" ht="15">
      <c r="C75" s="304"/>
      <c r="D75" s="305"/>
      <c r="E75" s="305"/>
      <c r="F75" s="305"/>
      <c r="G75" s="250"/>
      <c r="H75" s="251"/>
      <c r="I75" s="251"/>
      <c r="J75" s="304"/>
      <c r="K75" s="305"/>
      <c r="L75" s="305"/>
      <c r="M75" s="305"/>
      <c r="N75" s="211"/>
      <c r="O75" s="304"/>
      <c r="P75" s="305"/>
      <c r="Q75" s="305"/>
      <c r="R75" s="305"/>
      <c r="S75" s="15"/>
      <c r="T75" s="16"/>
      <c r="U75" s="17"/>
      <c r="V75" s="304"/>
      <c r="W75" s="309"/>
      <c r="X75" s="309"/>
      <c r="Y75" s="309"/>
    </row>
    <row r="76" spans="3:25" ht="15">
      <c r="C76" s="304"/>
      <c r="D76" s="305"/>
      <c r="E76" s="305"/>
      <c r="F76" s="305"/>
      <c r="G76" s="250"/>
      <c r="H76" s="251"/>
      <c r="I76" s="251"/>
      <c r="J76" s="304"/>
      <c r="K76" s="305"/>
      <c r="L76" s="305"/>
      <c r="M76" s="305"/>
      <c r="N76" s="211"/>
      <c r="O76" s="304"/>
      <c r="P76" s="305"/>
      <c r="Q76" s="305"/>
      <c r="R76" s="305"/>
      <c r="S76" s="34"/>
      <c r="T76" s="34"/>
      <c r="U76" s="34"/>
      <c r="V76" s="304"/>
      <c r="W76" s="309"/>
      <c r="X76" s="309"/>
      <c r="Y76" s="309"/>
    </row>
    <row r="77" spans="3:25" ht="15">
      <c r="C77" s="304"/>
      <c r="D77" s="305"/>
      <c r="E77" s="305"/>
      <c r="F77" s="305"/>
      <c r="G77" s="347"/>
      <c r="H77" s="347"/>
      <c r="I77" s="347"/>
      <c r="J77" s="304"/>
      <c r="K77" s="305"/>
      <c r="L77" s="305"/>
      <c r="M77" s="305"/>
      <c r="N77" s="211"/>
      <c r="O77" s="304"/>
      <c r="P77" s="305"/>
      <c r="Q77" s="305"/>
      <c r="R77" s="305"/>
      <c r="S77" s="316"/>
      <c r="T77" s="97"/>
      <c r="U77" s="98"/>
      <c r="V77" s="304"/>
      <c r="W77" s="309"/>
      <c r="X77" s="309"/>
      <c r="Y77" s="309"/>
    </row>
    <row r="78" spans="3:25" ht="15">
      <c r="C78" s="304"/>
      <c r="D78" s="305"/>
      <c r="E78" s="305"/>
      <c r="F78" s="305"/>
      <c r="G78" s="347"/>
      <c r="H78" s="347"/>
      <c r="I78" s="347"/>
      <c r="J78" s="304"/>
      <c r="K78" s="305"/>
      <c r="L78" s="305"/>
      <c r="M78" s="305"/>
      <c r="N78" s="211"/>
      <c r="O78" s="304"/>
      <c r="P78" s="305"/>
      <c r="Q78" s="305"/>
      <c r="R78" s="305"/>
      <c r="S78" s="316"/>
      <c r="T78" s="97"/>
      <c r="U78" s="98"/>
      <c r="V78" s="304"/>
      <c r="W78" s="309"/>
      <c r="X78" s="309"/>
      <c r="Y78" s="309"/>
    </row>
    <row r="79" spans="3:25" ht="15">
      <c r="C79" s="307"/>
      <c r="D79" s="322"/>
      <c r="E79" s="305"/>
      <c r="F79" s="305"/>
      <c r="G79" s="347"/>
      <c r="H79" s="347"/>
      <c r="I79" s="347"/>
      <c r="J79" s="304"/>
      <c r="K79" s="305"/>
      <c r="L79" s="305"/>
      <c r="M79" s="305"/>
      <c r="N79" s="211"/>
      <c r="O79" s="307"/>
      <c r="P79" s="305"/>
      <c r="Q79" s="305"/>
      <c r="R79" s="305"/>
      <c r="S79" s="316"/>
      <c r="T79" s="97"/>
      <c r="U79" s="98"/>
      <c r="V79" s="304"/>
      <c r="W79" s="309"/>
      <c r="X79" s="309"/>
      <c r="Y79" s="309"/>
    </row>
    <row r="80" spans="3:25" ht="15.75" thickBot="1">
      <c r="C80" s="304"/>
      <c r="D80" s="305"/>
      <c r="E80" s="305"/>
      <c r="F80" s="305"/>
      <c r="G80" s="347"/>
      <c r="H80" s="347"/>
      <c r="I80" s="347"/>
      <c r="J80" s="304"/>
      <c r="K80" s="305"/>
      <c r="L80" s="305"/>
      <c r="M80" s="305"/>
      <c r="N80" s="211"/>
      <c r="O80" s="304"/>
      <c r="P80" s="305"/>
      <c r="Q80" s="305"/>
      <c r="R80" s="305"/>
      <c r="S80" s="316"/>
      <c r="T80" s="97"/>
      <c r="U80" s="98"/>
      <c r="V80" s="307"/>
      <c r="W80" s="315"/>
      <c r="X80" s="309"/>
      <c r="Y80" s="309"/>
    </row>
    <row r="81" spans="3:25" ht="15">
      <c r="C81" s="284" t="s">
        <v>6</v>
      </c>
      <c r="D81" s="322">
        <f>SUM(D75:D80)</f>
        <v>0</v>
      </c>
      <c r="E81" s="257">
        <f>SUM(E75:E80)</f>
        <v>0</v>
      </c>
      <c r="F81" s="258">
        <f>SUM(F75:F80)</f>
        <v>0</v>
      </c>
      <c r="G81" s="348"/>
      <c r="H81" s="348"/>
      <c r="I81" s="348"/>
      <c r="J81" s="286" t="s">
        <v>6</v>
      </c>
      <c r="K81" s="277">
        <f>SUM(K75:K80)</f>
        <v>0</v>
      </c>
      <c r="L81" s="278">
        <f>SUM(L75:L80)</f>
        <v>0</v>
      </c>
      <c r="M81" s="279">
        <f>SUM(M75:M80)</f>
        <v>0</v>
      </c>
      <c r="N81" s="211"/>
      <c r="O81" s="26" t="s">
        <v>6</v>
      </c>
      <c r="P81" s="19">
        <f>SUM(P75:P80)</f>
        <v>0</v>
      </c>
      <c r="Q81" s="20">
        <f>SUM(Q75:Q80)</f>
        <v>0</v>
      </c>
      <c r="R81" s="21">
        <f>SUM(R75:R80)</f>
        <v>0</v>
      </c>
      <c r="V81" s="33" t="s">
        <v>6</v>
      </c>
      <c r="W81" s="19">
        <f>SUM(W75:W80)</f>
        <v>0</v>
      </c>
      <c r="X81" s="20">
        <f>SUM(X75:X80)</f>
        <v>0</v>
      </c>
      <c r="Y81" s="20">
        <f>SUM(Y75:Y80)</f>
        <v>0</v>
      </c>
    </row>
    <row r="82" spans="3:25" ht="24">
      <c r="C82" s="262" t="s">
        <v>7</v>
      </c>
      <c r="D82" s="236"/>
      <c r="E82" s="236"/>
      <c r="F82" s="237">
        <f>IF(C74="","",IF(D81&gt;K81,2,IF(K81&gt;D81,0,1)))</f>
        <v>1</v>
      </c>
      <c r="G82" s="263">
        <f>SUM(F81:F82)</f>
        <v>1</v>
      </c>
      <c r="H82" s="239"/>
      <c r="I82" s="240">
        <f>SUM(M81:M82)</f>
        <v>1</v>
      </c>
      <c r="J82" s="264"/>
      <c r="K82" s="236"/>
      <c r="L82" s="236"/>
      <c r="M82" s="242">
        <f>2-F82</f>
        <v>1</v>
      </c>
      <c r="N82" s="211"/>
      <c r="O82" s="27" t="s">
        <v>7</v>
      </c>
      <c r="P82" s="10"/>
      <c r="Q82" s="10"/>
      <c r="R82" s="11">
        <f>IF(O74="","",IF(P81&gt;W81,2,IF(W81&gt;P81,0,1)))</f>
        <v>1</v>
      </c>
      <c r="S82" s="22">
        <f>SUM(R81:R82)</f>
        <v>1</v>
      </c>
      <c r="T82" s="28"/>
      <c r="U82" s="23">
        <f>SUM(Y81:Y82)</f>
        <v>1</v>
      </c>
      <c r="V82" s="12"/>
      <c r="W82" s="10"/>
      <c r="X82" s="10"/>
      <c r="Y82" s="13">
        <f>2-R82</f>
        <v>1</v>
      </c>
    </row>
    <row r="83" ht="15">
      <c r="M83" s="211"/>
    </row>
    <row r="84" ht="15">
      <c r="M84" s="211"/>
    </row>
    <row r="85" spans="3:13" ht="15">
      <c r="C85" s="1" t="s">
        <v>11</v>
      </c>
      <c r="D85" s="32"/>
      <c r="E85" s="386"/>
      <c r="F85" s="386"/>
      <c r="G85" s="386"/>
      <c r="H85" s="386"/>
      <c r="I85" s="386"/>
      <c r="J85" s="386"/>
      <c r="K85" s="3">
        <v>15</v>
      </c>
      <c r="L85" s="25" t="s">
        <v>1</v>
      </c>
      <c r="M85" s="3"/>
    </row>
    <row r="86" spans="3:13" ht="15">
      <c r="C86" s="344" t="s">
        <v>138</v>
      </c>
      <c r="D86" s="345"/>
      <c r="E86" s="345"/>
      <c r="F86" s="346"/>
      <c r="G86" s="4"/>
      <c r="H86" s="5"/>
      <c r="I86" s="6"/>
      <c r="J86" s="344" t="s">
        <v>68</v>
      </c>
      <c r="K86" s="345"/>
      <c r="L86" s="345"/>
      <c r="M86" s="346"/>
    </row>
    <row r="87" spans="3:13" ht="15">
      <c r="C87" s="14" t="s">
        <v>2</v>
      </c>
      <c r="D87" s="7" t="s">
        <v>3</v>
      </c>
      <c r="E87" s="7" t="s">
        <v>4</v>
      </c>
      <c r="F87" s="7" t="s">
        <v>5</v>
      </c>
      <c r="G87" s="15"/>
      <c r="H87" s="16"/>
      <c r="I87" s="17"/>
      <c r="J87" s="18" t="s">
        <v>2</v>
      </c>
      <c r="K87" s="7" t="s">
        <v>3</v>
      </c>
      <c r="L87" s="7" t="s">
        <v>4</v>
      </c>
      <c r="M87" s="7" t="s">
        <v>5</v>
      </c>
    </row>
    <row r="88" spans="3:13" ht="15">
      <c r="C88" s="304"/>
      <c r="D88" s="305"/>
      <c r="E88" s="305"/>
      <c r="F88" s="305"/>
      <c r="G88" s="15"/>
      <c r="H88" s="16"/>
      <c r="I88" s="17"/>
      <c r="J88" s="304"/>
      <c r="K88" s="305"/>
      <c r="L88" s="305"/>
      <c r="M88" s="305"/>
    </row>
    <row r="89" spans="3:13" ht="15">
      <c r="C89" s="307"/>
      <c r="D89" s="305"/>
      <c r="E89" s="305"/>
      <c r="F89" s="305"/>
      <c r="G89" s="34"/>
      <c r="H89" s="34"/>
      <c r="I89" s="34"/>
      <c r="J89" s="304"/>
      <c r="K89" s="305"/>
      <c r="L89" s="305"/>
      <c r="M89" s="305"/>
    </row>
    <row r="90" spans="3:13" ht="15">
      <c r="C90" s="304"/>
      <c r="D90" s="305"/>
      <c r="E90" s="305"/>
      <c r="F90" s="305"/>
      <c r="G90" s="318"/>
      <c r="H90" s="97"/>
      <c r="I90" s="98"/>
      <c r="J90" s="304"/>
      <c r="K90" s="305"/>
      <c r="L90" s="305"/>
      <c r="M90" s="305"/>
    </row>
    <row r="91" spans="3:13" ht="15">
      <c r="C91" s="304"/>
      <c r="D91" s="305"/>
      <c r="E91" s="305"/>
      <c r="F91" s="305"/>
      <c r="G91" s="318"/>
      <c r="H91" s="97"/>
      <c r="I91" s="98"/>
      <c r="J91" s="304"/>
      <c r="K91" s="305"/>
      <c r="L91" s="305"/>
      <c r="M91" s="305"/>
    </row>
    <row r="92" spans="3:24" ht="15">
      <c r="C92" s="304"/>
      <c r="D92" s="305"/>
      <c r="E92" s="305"/>
      <c r="F92" s="305"/>
      <c r="G92" s="318"/>
      <c r="H92" s="97"/>
      <c r="I92" s="98"/>
      <c r="J92" s="304"/>
      <c r="K92" s="305"/>
      <c r="L92" s="305"/>
      <c r="M92" s="305"/>
      <c r="N92" s="212" t="s">
        <v>0</v>
      </c>
      <c r="O92" s="213"/>
      <c r="P92" s="271"/>
      <c r="Q92" s="271"/>
      <c r="R92" s="271"/>
      <c r="S92" s="271"/>
      <c r="T92" s="211"/>
      <c r="U92" s="213"/>
      <c r="V92" s="214">
        <f>Jegyzőkönyvek!I9</f>
        <v>20</v>
      </c>
      <c r="W92" s="215" t="s">
        <v>1</v>
      </c>
      <c r="X92" s="213"/>
    </row>
    <row r="93" spans="3:24" ht="15">
      <c r="C93" s="304"/>
      <c r="D93" s="305"/>
      <c r="E93" s="305"/>
      <c r="F93" s="305"/>
      <c r="G93" s="318"/>
      <c r="H93" s="97"/>
      <c r="I93" s="98"/>
      <c r="J93" s="304"/>
      <c r="K93" s="305"/>
      <c r="L93" s="305"/>
      <c r="M93" s="305"/>
      <c r="N93" s="356" t="str">
        <f>Munka1!N101</f>
        <v>Balogunyom TK</v>
      </c>
      <c r="O93" s="357"/>
      <c r="P93" s="357"/>
      <c r="Q93" s="358"/>
      <c r="R93" s="216"/>
      <c r="S93" s="217"/>
      <c r="T93" s="218"/>
      <c r="U93" s="356" t="str">
        <f>Munka1!U101</f>
        <v>Soproni Sörguritok</v>
      </c>
      <c r="V93" s="357"/>
      <c r="W93" s="357"/>
      <c r="X93" s="358"/>
    </row>
    <row r="94" spans="3:24" ht="15">
      <c r="C94" s="26" t="s">
        <v>6</v>
      </c>
      <c r="D94" s="19">
        <f>SUM(D88:D93)</f>
        <v>0</v>
      </c>
      <c r="E94" s="20">
        <f>SUM(E88:E93)</f>
        <v>0</v>
      </c>
      <c r="F94" s="21">
        <f>SUM(F88:F93)</f>
        <v>0</v>
      </c>
      <c r="J94" s="33" t="s">
        <v>6</v>
      </c>
      <c r="K94" s="19">
        <f>SUM(K88:K93)</f>
        <v>0</v>
      </c>
      <c r="L94" s="20">
        <f>SUM(L88:L93)</f>
        <v>0</v>
      </c>
      <c r="M94" s="20">
        <f>SUM(M88:M93)</f>
        <v>0</v>
      </c>
      <c r="N94" s="219" t="s">
        <v>2</v>
      </c>
      <c r="O94" s="220" t="s">
        <v>3</v>
      </c>
      <c r="P94" s="220" t="s">
        <v>4</v>
      </c>
      <c r="Q94" s="221" t="s">
        <v>5</v>
      </c>
      <c r="R94" s="222"/>
      <c r="S94" s="223"/>
      <c r="T94" s="224"/>
      <c r="U94" s="225" t="s">
        <v>2</v>
      </c>
      <c r="V94" s="220" t="s">
        <v>3</v>
      </c>
      <c r="W94" s="220" t="s">
        <v>4</v>
      </c>
      <c r="X94" s="221" t="s">
        <v>5</v>
      </c>
    </row>
    <row r="95" spans="3:24" ht="45">
      <c r="C95" s="27" t="s">
        <v>7</v>
      </c>
      <c r="D95" s="10"/>
      <c r="E95" s="10"/>
      <c r="F95" s="11">
        <f>IF(C87="","",IF(D94&gt;K94,2,IF(K94&gt;D94,0,1)))</f>
        <v>1</v>
      </c>
      <c r="G95" s="22">
        <f>SUM(F94:F95)</f>
        <v>1</v>
      </c>
      <c r="H95" s="28"/>
      <c r="I95" s="23">
        <f>SUM(M94:M95)</f>
        <v>1</v>
      </c>
      <c r="J95" s="12"/>
      <c r="K95" s="10"/>
      <c r="L95" s="10"/>
      <c r="M95" s="13">
        <f>2-F95</f>
        <v>1</v>
      </c>
      <c r="N95" s="8" t="s">
        <v>164</v>
      </c>
      <c r="O95" s="9">
        <v>453</v>
      </c>
      <c r="P95" s="9">
        <v>0</v>
      </c>
      <c r="Q95" s="9">
        <v>0</v>
      </c>
      <c r="R95" s="222"/>
      <c r="S95" s="223"/>
      <c r="T95" s="224"/>
      <c r="U95" s="8" t="s">
        <v>106</v>
      </c>
      <c r="V95" s="9">
        <v>508</v>
      </c>
      <c r="W95" s="9">
        <v>4</v>
      </c>
      <c r="X95" s="9">
        <v>1</v>
      </c>
    </row>
    <row r="96" spans="13:24" ht="22.5">
      <c r="M96" s="211"/>
      <c r="N96" s="8" t="s">
        <v>165</v>
      </c>
      <c r="O96" s="9">
        <v>531</v>
      </c>
      <c r="P96" s="9">
        <v>3</v>
      </c>
      <c r="Q96" s="9">
        <v>1</v>
      </c>
      <c r="R96" s="228"/>
      <c r="S96" s="228"/>
      <c r="T96" s="228"/>
      <c r="U96" s="8" t="s">
        <v>166</v>
      </c>
      <c r="V96" s="9">
        <v>489</v>
      </c>
      <c r="W96" s="9">
        <v>1</v>
      </c>
      <c r="X96" s="9">
        <v>0</v>
      </c>
    </row>
    <row r="97" spans="13:24" ht="15">
      <c r="M97" s="211"/>
      <c r="N97" s="229" t="s">
        <v>6</v>
      </c>
      <c r="O97" s="230">
        <f>SUM(O95:O96)</f>
        <v>984</v>
      </c>
      <c r="P97" s="231">
        <f>SUM(P95:P96)</f>
        <v>3</v>
      </c>
      <c r="Q97" s="232">
        <f>SUM(Q95:Q96)</f>
        <v>1</v>
      </c>
      <c r="R97" s="233"/>
      <c r="S97" s="233"/>
      <c r="T97" s="233"/>
      <c r="U97" s="234" t="s">
        <v>6</v>
      </c>
      <c r="V97" s="230">
        <f>SUM(V95:V96)</f>
        <v>997</v>
      </c>
      <c r="W97" s="231">
        <f>SUM(W95:W96)</f>
        <v>5</v>
      </c>
      <c r="X97" s="232">
        <f>SUM(X95:X96)</f>
        <v>1</v>
      </c>
    </row>
    <row r="98" spans="13:24" ht="24">
      <c r="M98" s="211"/>
      <c r="N98" s="235" t="s">
        <v>7</v>
      </c>
      <c r="O98" s="236"/>
      <c r="P98" s="236"/>
      <c r="Q98" s="237">
        <f>IF(O97&gt;V97,2,IF(V97&gt;O97,0,1))</f>
        <v>0</v>
      </c>
      <c r="R98" s="238">
        <f>SUM(Q97:Q98)</f>
        <v>1</v>
      </c>
      <c r="S98" s="239"/>
      <c r="T98" s="240">
        <f>SUM(X97:X98)</f>
        <v>3</v>
      </c>
      <c r="U98" s="241"/>
      <c r="V98" s="236"/>
      <c r="W98" s="236"/>
      <c r="X98" s="242">
        <f>2-Q98</f>
        <v>2</v>
      </c>
    </row>
    <row r="99" spans="13:24" ht="15"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</row>
    <row r="100" spans="13:24" ht="15">
      <c r="M100" s="211"/>
      <c r="N100" s="212" t="s">
        <v>8</v>
      </c>
      <c r="O100" s="362"/>
      <c r="P100" s="362"/>
      <c r="Q100" s="362"/>
      <c r="R100" s="362"/>
      <c r="S100" s="272"/>
      <c r="T100" s="272"/>
      <c r="U100" s="273"/>
      <c r="V100" s="272">
        <f>Jegyzőkönyvek!I9</f>
        <v>20</v>
      </c>
      <c r="W100" s="215" t="s">
        <v>1</v>
      </c>
      <c r="X100" s="248"/>
    </row>
    <row r="101" spans="13:24" ht="15">
      <c r="M101" s="211"/>
      <c r="N101" s="349" t="s">
        <v>70</v>
      </c>
      <c r="O101" s="350"/>
      <c r="P101" s="350"/>
      <c r="Q101" s="351"/>
      <c r="R101" s="216"/>
      <c r="S101" s="217"/>
      <c r="T101" s="218"/>
      <c r="U101" s="344" t="s">
        <v>139</v>
      </c>
      <c r="V101" s="345"/>
      <c r="W101" s="345"/>
      <c r="X101" s="346"/>
    </row>
    <row r="102" spans="13:24" ht="15">
      <c r="M102" s="211"/>
      <c r="N102" s="249" t="s">
        <v>2</v>
      </c>
      <c r="O102" s="221" t="s">
        <v>3</v>
      </c>
      <c r="P102" s="221" t="s">
        <v>4</v>
      </c>
      <c r="Q102" s="221" t="s">
        <v>5</v>
      </c>
      <c r="R102" s="243"/>
      <c r="S102" s="243"/>
      <c r="T102" s="243"/>
      <c r="U102" s="249" t="s">
        <v>2</v>
      </c>
      <c r="V102" s="221" t="s">
        <v>3</v>
      </c>
      <c r="W102" s="221" t="s">
        <v>4</v>
      </c>
      <c r="X102" s="221" t="s">
        <v>5</v>
      </c>
    </row>
    <row r="103" spans="13:24" ht="22.5">
      <c r="M103" s="211"/>
      <c r="N103" s="8" t="s">
        <v>167</v>
      </c>
      <c r="O103" s="9">
        <v>561</v>
      </c>
      <c r="P103" s="9">
        <v>2</v>
      </c>
      <c r="Q103" s="9">
        <v>1</v>
      </c>
      <c r="R103" s="250"/>
      <c r="S103" s="251"/>
      <c r="T103" s="252"/>
      <c r="U103" s="8" t="s">
        <v>173</v>
      </c>
      <c r="V103" s="9">
        <v>532</v>
      </c>
      <c r="W103" s="9">
        <v>2</v>
      </c>
      <c r="X103" s="9">
        <v>0</v>
      </c>
    </row>
    <row r="104" spans="13:24" ht="22.5">
      <c r="M104" s="211"/>
      <c r="N104" s="8" t="s">
        <v>168</v>
      </c>
      <c r="O104" s="9">
        <v>548</v>
      </c>
      <c r="P104" s="9">
        <v>3.5</v>
      </c>
      <c r="Q104" s="9">
        <v>1</v>
      </c>
      <c r="R104" s="275"/>
      <c r="S104" s="275"/>
      <c r="T104" s="275"/>
      <c r="U104" s="8" t="s">
        <v>174</v>
      </c>
      <c r="V104" s="9">
        <v>535</v>
      </c>
      <c r="W104" s="9">
        <v>0.5</v>
      </c>
      <c r="X104" s="9">
        <v>0</v>
      </c>
    </row>
    <row r="105" spans="13:24" ht="22.5">
      <c r="M105" s="211"/>
      <c r="N105" s="8" t="s">
        <v>169</v>
      </c>
      <c r="O105" s="9">
        <v>525</v>
      </c>
      <c r="P105" s="9">
        <v>2</v>
      </c>
      <c r="Q105" s="9">
        <v>0</v>
      </c>
      <c r="R105" s="275"/>
      <c r="S105" s="275"/>
      <c r="T105" s="275"/>
      <c r="U105" s="8" t="s">
        <v>115</v>
      </c>
      <c r="V105" s="9">
        <v>543</v>
      </c>
      <c r="W105" s="9">
        <v>2</v>
      </c>
      <c r="X105" s="9">
        <v>1</v>
      </c>
    </row>
    <row r="106" spans="13:24" ht="22.5">
      <c r="M106" s="211"/>
      <c r="N106" s="8" t="s">
        <v>170</v>
      </c>
      <c r="O106" s="9">
        <v>522</v>
      </c>
      <c r="P106" s="9">
        <v>1</v>
      </c>
      <c r="Q106" s="9">
        <v>0</v>
      </c>
      <c r="R106" s="275"/>
      <c r="S106" s="275"/>
      <c r="T106" s="275"/>
      <c r="U106" s="8" t="s">
        <v>116</v>
      </c>
      <c r="V106" s="9">
        <v>548</v>
      </c>
      <c r="W106" s="9">
        <v>3</v>
      </c>
      <c r="X106" s="9">
        <v>1</v>
      </c>
    </row>
    <row r="107" spans="13:24" ht="22.5">
      <c r="M107" s="211"/>
      <c r="N107" s="8" t="s">
        <v>171</v>
      </c>
      <c r="O107" s="9">
        <v>534</v>
      </c>
      <c r="P107" s="9">
        <v>2</v>
      </c>
      <c r="Q107" s="9">
        <v>0</v>
      </c>
      <c r="R107" s="275"/>
      <c r="S107" s="275"/>
      <c r="T107" s="275"/>
      <c r="U107" s="8" t="s">
        <v>175</v>
      </c>
      <c r="V107" s="9">
        <v>535</v>
      </c>
      <c r="W107" s="9">
        <v>2</v>
      </c>
      <c r="X107" s="9">
        <v>1</v>
      </c>
    </row>
    <row r="108" spans="13:24" ht="22.5">
      <c r="M108" s="211"/>
      <c r="N108" s="8" t="s">
        <v>172</v>
      </c>
      <c r="O108" s="9">
        <v>600</v>
      </c>
      <c r="P108" s="9">
        <v>3</v>
      </c>
      <c r="Q108" s="9">
        <v>1</v>
      </c>
      <c r="R108" s="266"/>
      <c r="S108" s="266"/>
      <c r="T108" s="266"/>
      <c r="U108" s="8" t="s">
        <v>114</v>
      </c>
      <c r="V108" s="9">
        <v>520</v>
      </c>
      <c r="W108" s="9">
        <v>1</v>
      </c>
      <c r="X108" s="9">
        <v>0</v>
      </c>
    </row>
    <row r="109" spans="13:24" ht="15">
      <c r="M109" s="211"/>
      <c r="N109" s="276" t="s">
        <v>6</v>
      </c>
      <c r="O109" s="277">
        <f>SUM(O103:O108)</f>
        <v>3290</v>
      </c>
      <c r="P109" s="278">
        <f>SUM(P103:P108)</f>
        <v>13.5</v>
      </c>
      <c r="Q109" s="279">
        <f>SUM(Q103:Q108)</f>
        <v>3</v>
      </c>
      <c r="R109" s="280"/>
      <c r="S109" s="280"/>
      <c r="T109" s="280"/>
      <c r="U109" s="234" t="s">
        <v>6</v>
      </c>
      <c r="V109" s="256">
        <f>SUM(V103:V108)</f>
        <v>3213</v>
      </c>
      <c r="W109" s="257">
        <f>SUM(W103:W108)</f>
        <v>10.5</v>
      </c>
      <c r="X109" s="258">
        <f>SUM(X103:X108)</f>
        <v>3</v>
      </c>
    </row>
    <row r="110" spans="13:24" ht="24">
      <c r="M110" s="211"/>
      <c r="N110" s="235" t="s">
        <v>7</v>
      </c>
      <c r="O110" s="236"/>
      <c r="P110" s="236"/>
      <c r="Q110" s="237">
        <f>IF(N102="","",IF(O109&gt;V109,2,IF(V109&gt;O109,0,1)))</f>
        <v>2</v>
      </c>
      <c r="R110" s="263">
        <f>SUM(Q109:Q110)</f>
        <v>5</v>
      </c>
      <c r="S110" s="239"/>
      <c r="T110" s="240">
        <f>SUM(X109:X110)</f>
        <v>3</v>
      </c>
      <c r="U110" s="241"/>
      <c r="V110" s="236"/>
      <c r="W110" s="236"/>
      <c r="X110" s="242">
        <f>2-Q110</f>
        <v>0</v>
      </c>
    </row>
    <row r="113" ht="15">
      <c r="M113" s="211"/>
    </row>
    <row r="114" ht="15">
      <c r="M114" s="211"/>
    </row>
    <row r="115" ht="15">
      <c r="M115" s="211"/>
    </row>
    <row r="116" ht="15">
      <c r="M116" s="211"/>
    </row>
    <row r="117" ht="15">
      <c r="M117" s="211"/>
    </row>
    <row r="118" ht="15">
      <c r="M118" s="211"/>
    </row>
    <row r="119" ht="15">
      <c r="M119" s="211"/>
    </row>
    <row r="120" ht="15">
      <c r="M120" s="211"/>
    </row>
    <row r="121" ht="15">
      <c r="M121" s="211"/>
    </row>
    <row r="122" ht="15" customHeight="1">
      <c r="M122" s="211"/>
    </row>
    <row r="123" ht="15">
      <c r="M123" s="211"/>
    </row>
    <row r="124" ht="15">
      <c r="M124" s="211"/>
    </row>
    <row r="125" ht="15">
      <c r="M125" s="211"/>
    </row>
    <row r="126" ht="15">
      <c r="M126" s="211"/>
    </row>
    <row r="127" ht="15">
      <c r="M127" s="211"/>
    </row>
    <row r="128" ht="15">
      <c r="M128" s="211"/>
    </row>
    <row r="129" ht="15">
      <c r="M129" s="211"/>
    </row>
    <row r="130" ht="15">
      <c r="M130" s="211"/>
    </row>
    <row r="131" ht="15">
      <c r="M131" s="211"/>
    </row>
    <row r="132" spans="2:24" ht="15">
      <c r="B132" s="265"/>
      <c r="C132" s="266"/>
      <c r="D132" s="266"/>
      <c r="E132" s="266"/>
      <c r="F132" s="267"/>
      <c r="G132" s="267"/>
      <c r="H132" s="282"/>
      <c r="I132" s="251"/>
      <c r="J132" s="266"/>
      <c r="K132" s="266"/>
      <c r="L132" s="266"/>
      <c r="M132" s="211"/>
      <c r="N132" s="265"/>
      <c r="O132" s="266"/>
      <c r="P132" s="266"/>
      <c r="Q132" s="266"/>
      <c r="R132" s="267"/>
      <c r="S132" s="267"/>
      <c r="T132" s="282"/>
      <c r="U132" s="251"/>
      <c r="V132" s="266"/>
      <c r="W132" s="266"/>
      <c r="X132" s="266"/>
    </row>
    <row r="133" ht="15">
      <c r="M133" s="211"/>
    </row>
    <row r="134" ht="15">
      <c r="M134" s="211"/>
    </row>
    <row r="135" ht="15">
      <c r="M135" s="211"/>
    </row>
    <row r="136" ht="15">
      <c r="M136" s="211"/>
    </row>
    <row r="137" ht="15">
      <c r="M137" s="211"/>
    </row>
    <row r="138" ht="15">
      <c r="M138" s="211"/>
    </row>
    <row r="139" ht="15">
      <c r="M139" s="211"/>
    </row>
    <row r="140" ht="15">
      <c r="M140" s="211"/>
    </row>
    <row r="141" ht="15">
      <c r="M141" s="211"/>
    </row>
    <row r="142" ht="15">
      <c r="M142" s="211"/>
    </row>
    <row r="143" ht="15">
      <c r="M143" s="211"/>
    </row>
    <row r="144" ht="15">
      <c r="M144" s="211"/>
    </row>
    <row r="145" ht="15">
      <c r="M145" s="211"/>
    </row>
    <row r="146" ht="15">
      <c r="M146" s="211"/>
    </row>
    <row r="147" ht="15">
      <c r="M147" s="211"/>
    </row>
    <row r="148" ht="15">
      <c r="M148" s="211"/>
    </row>
    <row r="149" ht="15">
      <c r="M149" s="211"/>
    </row>
    <row r="150" ht="15">
      <c r="M150" s="211"/>
    </row>
    <row r="151" ht="15">
      <c r="M151" s="211"/>
    </row>
    <row r="154" ht="15">
      <c r="M154" s="211"/>
    </row>
    <row r="155" ht="15">
      <c r="M155" s="211"/>
    </row>
    <row r="156" ht="15">
      <c r="M156" s="211"/>
    </row>
    <row r="157" ht="15">
      <c r="M157" s="211"/>
    </row>
    <row r="158" ht="15">
      <c r="M158" s="211"/>
    </row>
    <row r="159" ht="15">
      <c r="M159" s="211"/>
    </row>
    <row r="160" ht="15">
      <c r="M160" s="211"/>
    </row>
    <row r="161" ht="15">
      <c r="M161" s="243"/>
    </row>
    <row r="162" ht="15">
      <c r="M162" s="243"/>
    </row>
    <row r="163" ht="15">
      <c r="M163" s="243"/>
    </row>
    <row r="164" ht="15">
      <c r="M164" s="243"/>
    </row>
    <row r="165" ht="15">
      <c r="M165" s="243"/>
    </row>
    <row r="166" ht="15">
      <c r="M166" s="243"/>
    </row>
    <row r="167" ht="15">
      <c r="M167" s="243"/>
    </row>
    <row r="168" ht="15">
      <c r="M168" s="243"/>
    </row>
    <row r="169" ht="15">
      <c r="M169" s="243"/>
    </row>
    <row r="170" ht="15">
      <c r="M170" s="243"/>
    </row>
    <row r="171" ht="15">
      <c r="M171" s="243"/>
    </row>
    <row r="174" spans="2:24" ht="15">
      <c r="B174" s="1" t="s">
        <v>11</v>
      </c>
      <c r="C174" s="32"/>
      <c r="D174" s="390"/>
      <c r="E174" s="390"/>
      <c r="F174" s="390"/>
      <c r="G174" s="390"/>
      <c r="H174" s="390"/>
      <c r="I174" s="3"/>
      <c r="J174" s="300">
        <v>14</v>
      </c>
      <c r="K174" s="25" t="s">
        <v>1</v>
      </c>
      <c r="L174" s="3"/>
      <c r="M174" s="243"/>
      <c r="N174" s="1" t="s">
        <v>11</v>
      </c>
      <c r="O174" s="183"/>
      <c r="P174" s="391"/>
      <c r="Q174" s="391"/>
      <c r="R174" s="391"/>
      <c r="S174" s="391"/>
      <c r="T174" s="391"/>
      <c r="U174" s="391"/>
      <c r="V174" s="162">
        <v>14</v>
      </c>
      <c r="W174" s="172" t="s">
        <v>1</v>
      </c>
      <c r="X174" s="162"/>
    </row>
    <row r="175" spans="2:24" ht="15">
      <c r="B175" s="392" t="s">
        <v>135</v>
      </c>
      <c r="C175" s="393"/>
      <c r="D175" s="393"/>
      <c r="E175" s="394"/>
      <c r="F175" s="4"/>
      <c r="G175" s="5"/>
      <c r="H175" s="6"/>
      <c r="I175" s="392" t="s">
        <v>69</v>
      </c>
      <c r="J175" s="393"/>
      <c r="K175" s="393"/>
      <c r="L175" s="394"/>
      <c r="M175" s="243"/>
      <c r="N175" s="379" t="s">
        <v>137</v>
      </c>
      <c r="O175" s="380"/>
      <c r="P175" s="380"/>
      <c r="Q175" s="381"/>
      <c r="R175" s="165"/>
      <c r="S175" s="166"/>
      <c r="T175" s="167"/>
      <c r="U175" s="379" t="s">
        <v>138</v>
      </c>
      <c r="V175" s="380"/>
      <c r="W175" s="380"/>
      <c r="X175" s="381"/>
    </row>
    <row r="176" spans="2:24" ht="15">
      <c r="B176" s="14" t="s">
        <v>2</v>
      </c>
      <c r="C176" s="7" t="s">
        <v>3</v>
      </c>
      <c r="D176" s="7" t="s">
        <v>4</v>
      </c>
      <c r="E176" s="7" t="s">
        <v>5</v>
      </c>
      <c r="F176" s="15"/>
      <c r="G176" s="16"/>
      <c r="H176" s="17"/>
      <c r="I176" s="18" t="s">
        <v>2</v>
      </c>
      <c r="J176" s="7" t="s">
        <v>3</v>
      </c>
      <c r="K176" s="7" t="s">
        <v>4</v>
      </c>
      <c r="L176" s="7" t="s">
        <v>5</v>
      </c>
      <c r="M176" s="243"/>
      <c r="N176" s="173" t="s">
        <v>2</v>
      </c>
      <c r="O176" s="168" t="s">
        <v>3</v>
      </c>
      <c r="P176" s="168" t="s">
        <v>4</v>
      </c>
      <c r="Q176" s="168" t="s">
        <v>5</v>
      </c>
      <c r="R176" s="174"/>
      <c r="S176" s="175"/>
      <c r="T176" s="176"/>
      <c r="U176" s="177" t="s">
        <v>2</v>
      </c>
      <c r="V176" s="168" t="s">
        <v>3</v>
      </c>
      <c r="W176" s="168" t="s">
        <v>4</v>
      </c>
      <c r="X176" s="168" t="s">
        <v>5</v>
      </c>
    </row>
    <row r="177" spans="2:24" ht="15">
      <c r="B177" s="304" t="s">
        <v>140</v>
      </c>
      <c r="C177" s="305">
        <v>425</v>
      </c>
      <c r="D177" s="305">
        <v>0</v>
      </c>
      <c r="E177" s="305">
        <v>0</v>
      </c>
      <c r="F177" s="15"/>
      <c r="G177" s="16"/>
      <c r="H177" s="17"/>
      <c r="I177" s="304" t="s">
        <v>146</v>
      </c>
      <c r="J177" s="305">
        <v>451</v>
      </c>
      <c r="K177" s="305">
        <v>2</v>
      </c>
      <c r="L177" s="305">
        <v>1</v>
      </c>
      <c r="M177" s="243"/>
      <c r="N177" s="304" t="s">
        <v>188</v>
      </c>
      <c r="O177" s="305">
        <v>434</v>
      </c>
      <c r="P177" s="305">
        <v>1</v>
      </c>
      <c r="Q177" s="305">
        <v>1</v>
      </c>
      <c r="R177" s="174"/>
      <c r="S177" s="175"/>
      <c r="T177" s="176"/>
      <c r="U177" s="304" t="s">
        <v>194</v>
      </c>
      <c r="V177" s="309">
        <v>433</v>
      </c>
      <c r="W177" s="309">
        <v>1</v>
      </c>
      <c r="X177" s="309">
        <v>0</v>
      </c>
    </row>
    <row r="178" spans="2:24" ht="15">
      <c r="B178" s="304" t="s">
        <v>141</v>
      </c>
      <c r="C178" s="305">
        <v>387</v>
      </c>
      <c r="D178" s="305">
        <v>0</v>
      </c>
      <c r="E178" s="305">
        <v>0</v>
      </c>
      <c r="F178" s="34"/>
      <c r="G178" s="34"/>
      <c r="H178" s="34"/>
      <c r="I178" s="304" t="s">
        <v>147</v>
      </c>
      <c r="J178" s="305">
        <v>413</v>
      </c>
      <c r="K178" s="305">
        <v>2</v>
      </c>
      <c r="L178" s="305">
        <v>1</v>
      </c>
      <c r="M178" s="243"/>
      <c r="N178" s="304" t="s">
        <v>189</v>
      </c>
      <c r="O178" s="305">
        <v>435</v>
      </c>
      <c r="P178" s="305">
        <v>1</v>
      </c>
      <c r="Q178" s="305">
        <v>0</v>
      </c>
      <c r="R178" s="209"/>
      <c r="S178" s="209"/>
      <c r="T178" s="209"/>
      <c r="U178" s="304" t="s">
        <v>195</v>
      </c>
      <c r="V178" s="309">
        <v>437</v>
      </c>
      <c r="W178" s="309">
        <v>1</v>
      </c>
      <c r="X178" s="309">
        <v>1</v>
      </c>
    </row>
    <row r="179" spans="2:24" ht="15">
      <c r="B179" s="304" t="s">
        <v>142</v>
      </c>
      <c r="C179" s="305">
        <v>411</v>
      </c>
      <c r="D179" s="305">
        <v>1</v>
      </c>
      <c r="E179" s="305">
        <v>1</v>
      </c>
      <c r="F179" s="387"/>
      <c r="G179" s="388"/>
      <c r="H179" s="389"/>
      <c r="I179" s="304" t="s">
        <v>148</v>
      </c>
      <c r="J179" s="305">
        <v>394</v>
      </c>
      <c r="K179" s="305">
        <v>1</v>
      </c>
      <c r="L179" s="305">
        <v>0</v>
      </c>
      <c r="M179" s="243"/>
      <c r="N179" s="304" t="s">
        <v>190</v>
      </c>
      <c r="O179" s="305">
        <v>395</v>
      </c>
      <c r="P179" s="305">
        <v>0</v>
      </c>
      <c r="Q179" s="305">
        <v>0</v>
      </c>
      <c r="R179" s="178"/>
      <c r="S179" s="178"/>
      <c r="T179" s="206"/>
      <c r="U179" s="304" t="s">
        <v>196</v>
      </c>
      <c r="V179" s="309">
        <v>447</v>
      </c>
      <c r="W179" s="309">
        <v>2</v>
      </c>
      <c r="X179" s="309">
        <v>1</v>
      </c>
    </row>
    <row r="180" spans="2:24" ht="15">
      <c r="B180" s="304" t="s">
        <v>143</v>
      </c>
      <c r="C180" s="305">
        <v>427</v>
      </c>
      <c r="D180" s="305">
        <v>1</v>
      </c>
      <c r="E180" s="305">
        <v>1</v>
      </c>
      <c r="F180" s="387"/>
      <c r="G180" s="388"/>
      <c r="H180" s="389"/>
      <c r="I180" s="304" t="s">
        <v>149</v>
      </c>
      <c r="J180" s="305">
        <v>412</v>
      </c>
      <c r="K180" s="305">
        <v>1</v>
      </c>
      <c r="L180" s="305">
        <v>0</v>
      </c>
      <c r="M180" s="243"/>
      <c r="N180" s="304" t="s">
        <v>191</v>
      </c>
      <c r="O180" s="305">
        <v>438</v>
      </c>
      <c r="P180" s="305">
        <v>1</v>
      </c>
      <c r="Q180" s="305">
        <v>1</v>
      </c>
      <c r="R180" s="178"/>
      <c r="S180" s="178"/>
      <c r="T180" s="206"/>
      <c r="U180" s="304" t="s">
        <v>197</v>
      </c>
      <c r="V180" s="309">
        <v>405</v>
      </c>
      <c r="W180" s="309">
        <v>1</v>
      </c>
      <c r="X180" s="309">
        <v>0</v>
      </c>
    </row>
    <row r="181" spans="2:24" ht="26.25">
      <c r="B181" s="307" t="s">
        <v>144</v>
      </c>
      <c r="C181" s="305">
        <v>382</v>
      </c>
      <c r="D181" s="305">
        <v>0.5</v>
      </c>
      <c r="E181" s="305">
        <v>0</v>
      </c>
      <c r="F181" s="387"/>
      <c r="G181" s="388"/>
      <c r="H181" s="389"/>
      <c r="I181" s="304" t="s">
        <v>150</v>
      </c>
      <c r="J181" s="305">
        <v>406</v>
      </c>
      <c r="K181" s="305">
        <v>1.5</v>
      </c>
      <c r="L181" s="305">
        <v>1</v>
      </c>
      <c r="M181" s="243"/>
      <c r="N181" s="307" t="s">
        <v>192</v>
      </c>
      <c r="O181" s="305">
        <v>437</v>
      </c>
      <c r="P181" s="305">
        <v>1</v>
      </c>
      <c r="Q181" s="305">
        <v>1</v>
      </c>
      <c r="R181" s="178"/>
      <c r="S181" s="178"/>
      <c r="T181" s="206"/>
      <c r="U181" s="304" t="s">
        <v>198</v>
      </c>
      <c r="V181" s="309">
        <v>406</v>
      </c>
      <c r="W181" s="309">
        <v>1</v>
      </c>
      <c r="X181" s="309">
        <v>0</v>
      </c>
    </row>
    <row r="182" spans="2:24" ht="52.5" thickBot="1">
      <c r="B182" s="304" t="s">
        <v>145</v>
      </c>
      <c r="C182" s="305">
        <v>412</v>
      </c>
      <c r="D182" s="305">
        <v>1</v>
      </c>
      <c r="E182" s="305">
        <v>0</v>
      </c>
      <c r="F182" s="387"/>
      <c r="G182" s="388"/>
      <c r="H182" s="389"/>
      <c r="I182" s="304" t="s">
        <v>151</v>
      </c>
      <c r="J182" s="305">
        <v>425</v>
      </c>
      <c r="K182" s="305">
        <v>1</v>
      </c>
      <c r="L182" s="305">
        <v>1</v>
      </c>
      <c r="M182" s="243"/>
      <c r="N182" s="304" t="s">
        <v>193</v>
      </c>
      <c r="O182" s="305">
        <v>480</v>
      </c>
      <c r="P182" s="305">
        <v>2</v>
      </c>
      <c r="Q182" s="305">
        <v>1</v>
      </c>
      <c r="R182" s="150"/>
      <c r="S182" s="150"/>
      <c r="T182" s="151"/>
      <c r="U182" s="307" t="s">
        <v>199</v>
      </c>
      <c r="V182" s="315">
        <v>372</v>
      </c>
      <c r="W182" s="309">
        <v>0</v>
      </c>
      <c r="X182" s="314">
        <v>0</v>
      </c>
    </row>
    <row r="183" spans="2:24" ht="25.5">
      <c r="B183" s="26" t="s">
        <v>6</v>
      </c>
      <c r="C183" s="19">
        <f>SUM(C177:C182)</f>
        <v>2444</v>
      </c>
      <c r="D183" s="20">
        <f>SUM(D177:D182)</f>
        <v>3.5</v>
      </c>
      <c r="E183" s="21">
        <f>SUM(E177:E182)</f>
        <v>2</v>
      </c>
      <c r="F183" s="116"/>
      <c r="G183" s="29"/>
      <c r="H183" s="30"/>
      <c r="I183" s="31" t="s">
        <v>6</v>
      </c>
      <c r="J183" s="19">
        <f>SUM(J177:J182)</f>
        <v>2501</v>
      </c>
      <c r="K183" s="20">
        <f>SUM(K177:K182)</f>
        <v>8.5</v>
      </c>
      <c r="L183" s="21">
        <f>SUM(L177:L182)</f>
        <v>4</v>
      </c>
      <c r="M183" s="243"/>
      <c r="N183" s="146" t="s">
        <v>6</v>
      </c>
      <c r="O183" s="208">
        <f>SUM(O177:O182)</f>
        <v>2619</v>
      </c>
      <c r="P183" s="208">
        <f>SUM(P177:P182)</f>
        <v>6</v>
      </c>
      <c r="Q183" s="258">
        <f>SUM(Q177:Q182)</f>
        <v>4</v>
      </c>
      <c r="R183" s="207"/>
      <c r="S183" s="207"/>
      <c r="T183" s="210"/>
      <c r="U183" s="208" t="s">
        <v>6</v>
      </c>
      <c r="V183" s="208">
        <f>SUM(V177:V182)</f>
        <v>2500</v>
      </c>
      <c r="W183" s="208">
        <f>SUM(W177:W182)</f>
        <v>6</v>
      </c>
      <c r="X183" s="303">
        <f>SUM(X177:X182)</f>
        <v>2</v>
      </c>
    </row>
    <row r="184" spans="2:24" ht="25.5">
      <c r="B184" s="27" t="s">
        <v>7</v>
      </c>
      <c r="C184" s="10"/>
      <c r="D184" s="10"/>
      <c r="E184" s="11">
        <f>IF(B176="","",IF(C183&gt;J183,2,IF(J183&gt;C183,0,1)))</f>
        <v>0</v>
      </c>
      <c r="F184" s="22">
        <f>SUM(E183:E184)</f>
        <v>2</v>
      </c>
      <c r="G184" s="28"/>
      <c r="H184" s="23">
        <f>SUM(L183:L184)</f>
        <v>6</v>
      </c>
      <c r="I184" s="12"/>
      <c r="J184" s="10"/>
      <c r="K184" s="10"/>
      <c r="L184" s="13">
        <f>2-E184</f>
        <v>2</v>
      </c>
      <c r="M184" s="243"/>
      <c r="N184" s="146" t="s">
        <v>7</v>
      </c>
      <c r="O184" s="147"/>
      <c r="P184" s="148"/>
      <c r="Q184" s="149">
        <f>IF(N176="","",IF(O183&gt;V183,2,IF(V183&gt;O183,0,1)))</f>
        <v>2</v>
      </c>
      <c r="R184" s="163">
        <f>SUM(Q183:Q184)</f>
        <v>6</v>
      </c>
      <c r="S184" s="147"/>
      <c r="T184" s="148">
        <f>SUM(X183:X184)</f>
        <v>2</v>
      </c>
      <c r="U184" s="146"/>
      <c r="V184" s="147"/>
      <c r="W184" s="148"/>
      <c r="X184" s="149">
        <f>2-Q184</f>
        <v>0</v>
      </c>
    </row>
    <row r="185" spans="2:24" ht="15">
      <c r="B185" s="243"/>
      <c r="C185" s="243"/>
      <c r="D185" s="243"/>
      <c r="E185" s="243"/>
      <c r="F185" s="243"/>
      <c r="G185" s="243"/>
      <c r="H185" s="243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</row>
    <row r="186" spans="2:24" ht="15">
      <c r="B186" s="1" t="s">
        <v>11</v>
      </c>
      <c r="C186" s="32"/>
      <c r="D186" s="386"/>
      <c r="E186" s="386"/>
      <c r="F186" s="386"/>
      <c r="G186" s="386"/>
      <c r="H186" s="386"/>
      <c r="I186" s="386"/>
      <c r="J186" s="3">
        <v>14</v>
      </c>
      <c r="K186" s="25" t="s">
        <v>1</v>
      </c>
      <c r="L186" s="3"/>
      <c r="M186" s="243"/>
      <c r="N186" s="1" t="s">
        <v>11</v>
      </c>
      <c r="O186" s="32"/>
      <c r="P186" s="211"/>
      <c r="Q186" s="211"/>
      <c r="R186" s="211"/>
      <c r="S186" s="211"/>
      <c r="T186" s="211"/>
      <c r="U186" s="211"/>
      <c r="V186" s="300">
        <v>14</v>
      </c>
      <c r="W186" s="25" t="s">
        <v>1</v>
      </c>
      <c r="X186" s="3"/>
    </row>
    <row r="187" spans="2:24" ht="15">
      <c r="B187" s="379" t="s">
        <v>136</v>
      </c>
      <c r="C187" s="380"/>
      <c r="D187" s="380"/>
      <c r="E187" s="381"/>
      <c r="F187" s="4"/>
      <c r="G187" s="5"/>
      <c r="H187" s="6"/>
      <c r="I187" s="359" t="s">
        <v>65</v>
      </c>
      <c r="J187" s="360"/>
      <c r="K187" s="360"/>
      <c r="L187" s="361"/>
      <c r="M187" s="243"/>
      <c r="N187" s="379" t="s">
        <v>68</v>
      </c>
      <c r="O187" s="380"/>
      <c r="P187" s="380"/>
      <c r="Q187" s="381"/>
      <c r="R187" s="4"/>
      <c r="S187" s="5"/>
      <c r="T187" s="6"/>
      <c r="U187" s="379" t="s">
        <v>66</v>
      </c>
      <c r="V187" s="380"/>
      <c r="W187" s="380"/>
      <c r="X187" s="381"/>
    </row>
    <row r="188" spans="2:24" ht="15">
      <c r="B188" s="14" t="s">
        <v>2</v>
      </c>
      <c r="C188" s="7" t="s">
        <v>3</v>
      </c>
      <c r="D188" s="7" t="s">
        <v>4</v>
      </c>
      <c r="E188" s="7" t="s">
        <v>5</v>
      </c>
      <c r="F188" s="15"/>
      <c r="G188" s="16"/>
      <c r="H188" s="17"/>
      <c r="I188" s="18" t="s">
        <v>2</v>
      </c>
      <c r="J188" s="7" t="s">
        <v>3</v>
      </c>
      <c r="K188" s="7" t="s">
        <v>4</v>
      </c>
      <c r="L188" s="7" t="s">
        <v>5</v>
      </c>
      <c r="M188" s="243"/>
      <c r="N188" s="14" t="s">
        <v>2</v>
      </c>
      <c r="O188" s="7" t="s">
        <v>3</v>
      </c>
      <c r="P188" s="7" t="s">
        <v>4</v>
      </c>
      <c r="Q188" s="7" t="s">
        <v>5</v>
      </c>
      <c r="R188" s="15"/>
      <c r="S188" s="16"/>
      <c r="T188" s="17"/>
      <c r="U188" s="18" t="s">
        <v>2</v>
      </c>
      <c r="V188" s="7" t="s">
        <v>3</v>
      </c>
      <c r="W188" s="7" t="s">
        <v>4</v>
      </c>
      <c r="X188" s="7" t="s">
        <v>5</v>
      </c>
    </row>
    <row r="189" spans="2:24" ht="15">
      <c r="B189" s="304" t="s">
        <v>176</v>
      </c>
      <c r="C189" s="305">
        <v>407</v>
      </c>
      <c r="D189" s="305">
        <v>2</v>
      </c>
      <c r="E189" s="305">
        <v>1</v>
      </c>
      <c r="F189" s="15"/>
      <c r="G189" s="16"/>
      <c r="H189" s="17"/>
      <c r="I189" s="304" t="s">
        <v>182</v>
      </c>
      <c r="J189" s="305">
        <v>357</v>
      </c>
      <c r="K189" s="305">
        <v>0</v>
      </c>
      <c r="L189" s="305">
        <v>0</v>
      </c>
      <c r="M189" s="243"/>
      <c r="N189" s="304" t="s">
        <v>152</v>
      </c>
      <c r="O189" s="305">
        <v>378</v>
      </c>
      <c r="P189" s="305">
        <v>2</v>
      </c>
      <c r="Q189" s="305">
        <v>1</v>
      </c>
      <c r="R189" s="15"/>
      <c r="S189" s="16"/>
      <c r="T189" s="17"/>
      <c r="U189" s="304" t="s">
        <v>158</v>
      </c>
      <c r="V189" s="305">
        <v>366</v>
      </c>
      <c r="W189" s="305">
        <v>0</v>
      </c>
      <c r="X189" s="305">
        <v>0</v>
      </c>
    </row>
    <row r="190" spans="2:24" ht="39">
      <c r="B190" s="307" t="s">
        <v>177</v>
      </c>
      <c r="C190" s="305">
        <v>402</v>
      </c>
      <c r="D190" s="305">
        <v>1</v>
      </c>
      <c r="E190" s="305">
        <v>1</v>
      </c>
      <c r="F190" s="34"/>
      <c r="G190" s="34"/>
      <c r="H190" s="34"/>
      <c r="I190" s="304" t="s">
        <v>183</v>
      </c>
      <c r="J190" s="305">
        <v>393</v>
      </c>
      <c r="K190" s="305">
        <v>1</v>
      </c>
      <c r="L190" s="305">
        <v>0</v>
      </c>
      <c r="M190" s="243"/>
      <c r="N190" s="304" t="s">
        <v>153</v>
      </c>
      <c r="O190" s="305">
        <v>408</v>
      </c>
      <c r="P190" s="305">
        <v>0.5</v>
      </c>
      <c r="Q190" s="305">
        <v>0</v>
      </c>
      <c r="R190" s="34"/>
      <c r="S190" s="34"/>
      <c r="T190" s="34"/>
      <c r="U190" s="304" t="s">
        <v>159</v>
      </c>
      <c r="V190" s="305">
        <v>409</v>
      </c>
      <c r="W190" s="305">
        <v>1.5</v>
      </c>
      <c r="X190" s="305">
        <v>1</v>
      </c>
    </row>
    <row r="191" spans="2:24" ht="15">
      <c r="B191" s="304" t="s">
        <v>178</v>
      </c>
      <c r="C191" s="305">
        <v>395</v>
      </c>
      <c r="D191" s="305">
        <v>1</v>
      </c>
      <c r="E191" s="305">
        <v>0</v>
      </c>
      <c r="F191" s="387"/>
      <c r="G191" s="388"/>
      <c r="H191" s="389"/>
      <c r="I191" s="304" t="s">
        <v>184</v>
      </c>
      <c r="J191" s="305">
        <v>400</v>
      </c>
      <c r="K191" s="305">
        <v>1</v>
      </c>
      <c r="L191" s="305">
        <v>1</v>
      </c>
      <c r="M191" s="243"/>
      <c r="N191" s="304" t="s">
        <v>154</v>
      </c>
      <c r="O191" s="305">
        <v>414</v>
      </c>
      <c r="P191" s="305">
        <v>2</v>
      </c>
      <c r="Q191" s="305">
        <v>1</v>
      </c>
      <c r="R191" s="387"/>
      <c r="S191" s="388"/>
      <c r="T191" s="389"/>
      <c r="U191" s="304" t="s">
        <v>160</v>
      </c>
      <c r="V191" s="305">
        <v>407</v>
      </c>
      <c r="W191" s="305">
        <v>0</v>
      </c>
      <c r="X191" s="305">
        <v>0</v>
      </c>
    </row>
    <row r="192" spans="2:24" ht="15">
      <c r="B192" s="304" t="s">
        <v>179</v>
      </c>
      <c r="C192" s="305">
        <v>409</v>
      </c>
      <c r="D192" s="305">
        <v>2</v>
      </c>
      <c r="E192" s="305">
        <v>1</v>
      </c>
      <c r="F192" s="387"/>
      <c r="G192" s="388"/>
      <c r="H192" s="389"/>
      <c r="I192" s="304" t="s">
        <v>185</v>
      </c>
      <c r="J192" s="305">
        <v>399</v>
      </c>
      <c r="K192" s="305">
        <v>0</v>
      </c>
      <c r="L192" s="305">
        <v>0</v>
      </c>
      <c r="M192" s="243"/>
      <c r="N192" s="304" t="s">
        <v>155</v>
      </c>
      <c r="O192" s="305">
        <v>436</v>
      </c>
      <c r="P192" s="305">
        <v>2</v>
      </c>
      <c r="Q192" s="305">
        <v>1</v>
      </c>
      <c r="R192" s="387"/>
      <c r="S192" s="388"/>
      <c r="T192" s="389"/>
      <c r="U192" s="304" t="s">
        <v>161</v>
      </c>
      <c r="V192" s="305">
        <v>363</v>
      </c>
      <c r="W192" s="305">
        <v>0</v>
      </c>
      <c r="X192" s="305">
        <v>0</v>
      </c>
    </row>
    <row r="193" spans="2:24" ht="15">
      <c r="B193" s="304" t="s">
        <v>180</v>
      </c>
      <c r="C193" s="305">
        <v>374</v>
      </c>
      <c r="D193" s="305">
        <v>1.5</v>
      </c>
      <c r="E193" s="305">
        <v>1</v>
      </c>
      <c r="F193" s="387"/>
      <c r="G193" s="388"/>
      <c r="H193" s="389"/>
      <c r="I193" s="304" t="s">
        <v>186</v>
      </c>
      <c r="J193" s="305">
        <v>361</v>
      </c>
      <c r="K193" s="305">
        <v>0.5</v>
      </c>
      <c r="L193" s="305">
        <v>0</v>
      </c>
      <c r="M193" s="243"/>
      <c r="N193" s="304" t="s">
        <v>156</v>
      </c>
      <c r="O193" s="305">
        <v>398</v>
      </c>
      <c r="P193" s="305">
        <v>0</v>
      </c>
      <c r="Q193" s="305">
        <v>0</v>
      </c>
      <c r="R193" s="387"/>
      <c r="S193" s="388"/>
      <c r="T193" s="389"/>
      <c r="U193" s="304" t="s">
        <v>162</v>
      </c>
      <c r="V193" s="305">
        <v>408</v>
      </c>
      <c r="W193" s="305">
        <v>2</v>
      </c>
      <c r="X193" s="305">
        <v>1</v>
      </c>
    </row>
    <row r="194" spans="2:24" ht="15">
      <c r="B194" s="304" t="s">
        <v>181</v>
      </c>
      <c r="C194" s="305">
        <v>419</v>
      </c>
      <c r="D194" s="305">
        <v>2</v>
      </c>
      <c r="E194" s="305">
        <v>1</v>
      </c>
      <c r="F194" s="387"/>
      <c r="G194" s="388"/>
      <c r="H194" s="389"/>
      <c r="I194" s="304" t="s">
        <v>187</v>
      </c>
      <c r="J194" s="305">
        <v>392</v>
      </c>
      <c r="K194" s="305">
        <v>0</v>
      </c>
      <c r="L194" s="305">
        <v>0</v>
      </c>
      <c r="M194" s="243"/>
      <c r="N194" s="304" t="s">
        <v>157</v>
      </c>
      <c r="O194" s="305">
        <v>413</v>
      </c>
      <c r="P194" s="305">
        <v>1</v>
      </c>
      <c r="Q194" s="305">
        <v>1</v>
      </c>
      <c r="R194" s="387"/>
      <c r="S194" s="388"/>
      <c r="T194" s="389"/>
      <c r="U194" s="304" t="s">
        <v>163</v>
      </c>
      <c r="V194" s="305">
        <v>386</v>
      </c>
      <c r="W194" s="305">
        <v>1</v>
      </c>
      <c r="X194" s="305">
        <v>0</v>
      </c>
    </row>
    <row r="195" spans="2:24" ht="15">
      <c r="B195" s="26" t="s">
        <v>6</v>
      </c>
      <c r="C195" s="19">
        <f>SUM(C189:C194)</f>
        <v>2406</v>
      </c>
      <c r="D195" s="20">
        <f>SUM(D189:D194)</f>
        <v>9.5</v>
      </c>
      <c r="E195" s="21">
        <f>SUM(E189:E194)</f>
        <v>5</v>
      </c>
      <c r="I195" s="33" t="s">
        <v>6</v>
      </c>
      <c r="J195" s="19">
        <f>SUM(J189:J194)</f>
        <v>2302</v>
      </c>
      <c r="K195" s="20">
        <f>SUM(K189:K194)</f>
        <v>2.5</v>
      </c>
      <c r="L195" s="20">
        <f>SUM(L189:L194)</f>
        <v>1</v>
      </c>
      <c r="M195" s="243"/>
      <c r="N195" s="26" t="s">
        <v>6</v>
      </c>
      <c r="O195" s="19">
        <f>SUM(O189:O194)</f>
        <v>2447</v>
      </c>
      <c r="P195" s="20">
        <f>SUM(P189:P194)</f>
        <v>7.5</v>
      </c>
      <c r="Q195" s="21">
        <f>SUM(Q189:Q194)</f>
        <v>4</v>
      </c>
      <c r="R195" s="29"/>
      <c r="S195" s="29"/>
      <c r="T195" s="30"/>
      <c r="U195" s="31" t="s">
        <v>6</v>
      </c>
      <c r="V195" s="19">
        <f>SUM(V189:V194)</f>
        <v>2339</v>
      </c>
      <c r="W195" s="20">
        <f>SUM(W189:W194)</f>
        <v>4.5</v>
      </c>
      <c r="X195" s="21">
        <f>SUM(X189:X194)</f>
        <v>2</v>
      </c>
    </row>
    <row r="196" spans="2:24" ht="22.5">
      <c r="B196" s="27" t="s">
        <v>7</v>
      </c>
      <c r="C196" s="10"/>
      <c r="D196" s="10"/>
      <c r="E196" s="11">
        <f>IF(B188="","",IF(C195&gt;J195,2,IF(J195&gt;C195,0,1)))</f>
        <v>2</v>
      </c>
      <c r="F196" s="22">
        <f>SUM(E195:E196)</f>
        <v>7</v>
      </c>
      <c r="G196" s="28"/>
      <c r="H196" s="23">
        <f>SUM(L195:L196)</f>
        <v>1</v>
      </c>
      <c r="I196" s="12"/>
      <c r="J196" s="10"/>
      <c r="K196" s="10"/>
      <c r="L196" s="13">
        <f>2-E196</f>
        <v>0</v>
      </c>
      <c r="M196" s="243"/>
      <c r="N196" s="27" t="s">
        <v>7</v>
      </c>
      <c r="O196" s="10"/>
      <c r="P196" s="10"/>
      <c r="Q196" s="11">
        <f>IF(N188="","",IF(O195&gt;V195,2,IF(V195&gt;O195,0,1)))</f>
        <v>2</v>
      </c>
      <c r="R196" s="22">
        <f>SUM(Q195:Q196)</f>
        <v>6</v>
      </c>
      <c r="S196" s="28"/>
      <c r="T196" s="23">
        <f>SUM(X195:X196)</f>
        <v>2</v>
      </c>
      <c r="U196" s="12"/>
      <c r="V196" s="10"/>
      <c r="W196" s="10"/>
      <c r="X196" s="13">
        <f>2-Q196</f>
        <v>0</v>
      </c>
    </row>
  </sheetData>
  <sheetProtection/>
  <mergeCells count="59">
    <mergeCell ref="V48:Y48"/>
    <mergeCell ref="G77:I81"/>
    <mergeCell ref="C73:F73"/>
    <mergeCell ref="J73:M73"/>
    <mergeCell ref="O73:R73"/>
    <mergeCell ref="V73:Y73"/>
    <mergeCell ref="S64:U67"/>
    <mergeCell ref="C60:F60"/>
    <mergeCell ref="J60:M60"/>
    <mergeCell ref="V34:Y34"/>
    <mergeCell ref="S38:U41"/>
    <mergeCell ref="O34:R34"/>
    <mergeCell ref="J26:M26"/>
    <mergeCell ref="J5:M5"/>
    <mergeCell ref="C5:F5"/>
    <mergeCell ref="O12:R12"/>
    <mergeCell ref="F25:J25"/>
    <mergeCell ref="S16:U20"/>
    <mergeCell ref="C34:F34"/>
    <mergeCell ref="O26:R26"/>
    <mergeCell ref="G51:I54"/>
    <mergeCell ref="C47:F47"/>
    <mergeCell ref="G38:I41"/>
    <mergeCell ref="J34:M34"/>
    <mergeCell ref="E33:J33"/>
    <mergeCell ref="O48:R48"/>
    <mergeCell ref="V12:Y12"/>
    <mergeCell ref="C12:F12"/>
    <mergeCell ref="O60:R60"/>
    <mergeCell ref="V60:Y60"/>
    <mergeCell ref="E59:J59"/>
    <mergeCell ref="J47:M47"/>
    <mergeCell ref="V26:Y26"/>
    <mergeCell ref="G16:I20"/>
    <mergeCell ref="J12:M12"/>
    <mergeCell ref="C26:F26"/>
    <mergeCell ref="F179:H182"/>
    <mergeCell ref="D174:H174"/>
    <mergeCell ref="N175:Q175"/>
    <mergeCell ref="P174:U174"/>
    <mergeCell ref="B175:E175"/>
    <mergeCell ref="G64:I67"/>
    <mergeCell ref="E85:J85"/>
    <mergeCell ref="C86:F86"/>
    <mergeCell ref="J86:M86"/>
    <mergeCell ref="I175:L175"/>
    <mergeCell ref="U101:X101"/>
    <mergeCell ref="O100:R100"/>
    <mergeCell ref="N101:Q101"/>
    <mergeCell ref="U93:X93"/>
    <mergeCell ref="N93:Q93"/>
    <mergeCell ref="U175:X175"/>
    <mergeCell ref="F191:H194"/>
    <mergeCell ref="I187:L187"/>
    <mergeCell ref="U187:X187"/>
    <mergeCell ref="D186:I186"/>
    <mergeCell ref="B187:E187"/>
    <mergeCell ref="R191:T194"/>
    <mergeCell ref="N187:Q1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37">
      <selection activeCell="P48" sqref="P48"/>
    </sheetView>
  </sheetViews>
  <sheetFormatPr defaultColWidth="9.140625" defaultRowHeight="15"/>
  <cols>
    <col min="1" max="1" width="15.8515625" style="119" customWidth="1"/>
    <col min="2" max="4" width="9.140625" style="119" customWidth="1"/>
    <col min="5" max="5" width="4.8515625" style="119" customWidth="1"/>
    <col min="6" max="6" width="2.00390625" style="119" customWidth="1"/>
    <col min="7" max="7" width="3.7109375" style="119" customWidth="1"/>
    <col min="8" max="8" width="17.28125" style="119" customWidth="1"/>
    <col min="9" max="16384" width="9.140625" style="119" customWidth="1"/>
  </cols>
  <sheetData>
    <row r="2" spans="1:11" ht="15">
      <c r="A2" s="118" t="s">
        <v>0</v>
      </c>
      <c r="B2" s="85"/>
      <c r="C2" s="395" t="s">
        <v>119</v>
      </c>
      <c r="D2" s="395"/>
      <c r="E2" s="395"/>
      <c r="F2" s="395"/>
      <c r="G2" s="395"/>
      <c r="H2" s="85"/>
      <c r="I2" s="2">
        <v>11</v>
      </c>
      <c r="J2" s="85" t="s">
        <v>1</v>
      </c>
      <c r="K2" s="85"/>
    </row>
    <row r="3" spans="1:11" ht="15">
      <c r="A3" s="396" t="str">
        <f>A11</f>
        <v>Csákánydoroszló TE</v>
      </c>
      <c r="B3" s="397"/>
      <c r="C3" s="397"/>
      <c r="D3" s="398"/>
      <c r="E3" s="120"/>
      <c r="F3" s="121"/>
      <c r="G3" s="122"/>
      <c r="H3" s="396" t="str">
        <f>H11</f>
        <v>Soproni Sörguritók SE</v>
      </c>
      <c r="I3" s="397"/>
      <c r="J3" s="397"/>
      <c r="K3" s="398"/>
    </row>
    <row r="4" spans="1:12" ht="15">
      <c r="A4" s="80" t="s">
        <v>2</v>
      </c>
      <c r="B4" s="80" t="s">
        <v>3</v>
      </c>
      <c r="C4" s="80" t="s">
        <v>4</v>
      </c>
      <c r="D4" s="7" t="s">
        <v>5</v>
      </c>
      <c r="E4" s="123"/>
      <c r="F4" s="124"/>
      <c r="G4" s="81"/>
      <c r="H4" s="125" t="s">
        <v>2</v>
      </c>
      <c r="I4" s="80" t="s">
        <v>3</v>
      </c>
      <c r="J4" s="80" t="s">
        <v>4</v>
      </c>
      <c r="K4" s="7" t="s">
        <v>5</v>
      </c>
      <c r="L4" s="161"/>
    </row>
    <row r="5" spans="1:11" ht="15">
      <c r="A5" s="142" t="s">
        <v>98</v>
      </c>
      <c r="B5" s="137">
        <v>569</v>
      </c>
      <c r="C5" s="137">
        <v>4</v>
      </c>
      <c r="D5" s="137">
        <v>1</v>
      </c>
      <c r="E5" s="138"/>
      <c r="F5" s="139"/>
      <c r="G5" s="140"/>
      <c r="H5" s="142" t="s">
        <v>106</v>
      </c>
      <c r="I5" s="137">
        <v>491</v>
      </c>
      <c r="J5" s="137">
        <v>0</v>
      </c>
      <c r="K5" s="137">
        <v>0</v>
      </c>
    </row>
    <row r="6" spans="1:11" ht="15">
      <c r="A6" s="141" t="s">
        <v>105</v>
      </c>
      <c r="B6" s="126">
        <v>517</v>
      </c>
      <c r="C6" s="126">
        <v>2</v>
      </c>
      <c r="D6" s="126">
        <v>1</v>
      </c>
      <c r="E6" s="123"/>
      <c r="F6" s="124"/>
      <c r="G6" s="81"/>
      <c r="H6" s="141" t="s">
        <v>107</v>
      </c>
      <c r="I6" s="126">
        <v>496</v>
      </c>
      <c r="J6" s="126">
        <v>2</v>
      </c>
      <c r="K6" s="126">
        <v>0</v>
      </c>
    </row>
    <row r="7" spans="1:11" ht="15">
      <c r="A7" s="127" t="s">
        <v>6</v>
      </c>
      <c r="B7" s="82">
        <f>SUM(B5:B6)</f>
        <v>1086</v>
      </c>
      <c r="C7" s="83">
        <f>SUM(C5:C6)</f>
        <v>6</v>
      </c>
      <c r="D7" s="83">
        <f>SUM(D5:D6)</f>
        <v>2</v>
      </c>
      <c r="E7" s="84"/>
      <c r="F7" s="84"/>
      <c r="G7" s="84"/>
      <c r="H7" s="128" t="s">
        <v>6</v>
      </c>
      <c r="I7" s="82">
        <f>SUM(I5:I6)</f>
        <v>987</v>
      </c>
      <c r="J7" s="83">
        <f>SUM(J5:J6)</f>
        <v>2</v>
      </c>
      <c r="K7" s="83">
        <f>SUM(K5:K6)</f>
        <v>0</v>
      </c>
    </row>
    <row r="8" spans="1:11" ht="15">
      <c r="A8" s="153" t="s">
        <v>7</v>
      </c>
      <c r="B8" s="154"/>
      <c r="C8" s="154"/>
      <c r="D8" s="155">
        <f>IF(B7&gt;I7,2,IF(I7&gt;B7,0,1))</f>
        <v>2</v>
      </c>
      <c r="E8" s="156">
        <f>SUM(D7:D8)</f>
        <v>4</v>
      </c>
      <c r="F8" s="157"/>
      <c r="G8" s="158">
        <f>SUM(K7:K8)</f>
        <v>0</v>
      </c>
      <c r="H8" s="159"/>
      <c r="I8" s="154"/>
      <c r="J8" s="154"/>
      <c r="K8" s="160">
        <f>2-D8</f>
        <v>0</v>
      </c>
    </row>
    <row r="10" spans="1:10" ht="15">
      <c r="A10" s="118" t="s">
        <v>8</v>
      </c>
      <c r="C10" s="395" t="s">
        <v>119</v>
      </c>
      <c r="D10" s="395"/>
      <c r="E10" s="395"/>
      <c r="F10" s="395"/>
      <c r="G10" s="395"/>
      <c r="H10" s="129"/>
      <c r="I10" s="2">
        <v>11</v>
      </c>
      <c r="J10" s="85" t="s">
        <v>1</v>
      </c>
    </row>
    <row r="11" spans="1:11" ht="15">
      <c r="A11" s="399" t="s">
        <v>108</v>
      </c>
      <c r="B11" s="350"/>
      <c r="C11" s="350"/>
      <c r="D11" s="351"/>
      <c r="E11" s="130"/>
      <c r="F11" s="121"/>
      <c r="G11" s="121"/>
      <c r="H11" s="379" t="s">
        <v>109</v>
      </c>
      <c r="I11" s="380"/>
      <c r="J11" s="380"/>
      <c r="K11" s="381"/>
    </row>
    <row r="12" spans="1:11" ht="15">
      <c r="A12" s="7" t="s">
        <v>2</v>
      </c>
      <c r="B12" s="7" t="s">
        <v>3</v>
      </c>
      <c r="C12" s="7" t="s">
        <v>4</v>
      </c>
      <c r="D12" s="7" t="s">
        <v>5</v>
      </c>
      <c r="E12" s="131"/>
      <c r="F12" s="24"/>
      <c r="G12" s="132"/>
      <c r="H12" s="133" t="s">
        <v>2</v>
      </c>
      <c r="I12" s="7" t="s">
        <v>3</v>
      </c>
      <c r="J12" s="7" t="s">
        <v>4</v>
      </c>
      <c r="K12" s="7" t="s">
        <v>5</v>
      </c>
    </row>
    <row r="13" spans="1:11" ht="15">
      <c r="A13" s="143" t="s">
        <v>110</v>
      </c>
      <c r="B13" s="126">
        <v>560</v>
      </c>
      <c r="C13" s="126">
        <v>2</v>
      </c>
      <c r="D13" s="126">
        <v>1</v>
      </c>
      <c r="E13" s="134"/>
      <c r="F13" s="24"/>
      <c r="G13" s="132"/>
      <c r="H13" s="144" t="s">
        <v>113</v>
      </c>
      <c r="I13" s="135">
        <v>552</v>
      </c>
      <c r="J13" s="135">
        <v>2</v>
      </c>
      <c r="K13" s="135">
        <v>0</v>
      </c>
    </row>
    <row r="14" spans="1:11" ht="15">
      <c r="A14" s="141" t="s">
        <v>99</v>
      </c>
      <c r="B14" s="126">
        <v>609</v>
      </c>
      <c r="C14" s="126">
        <v>3</v>
      </c>
      <c r="D14" s="126">
        <v>1</v>
      </c>
      <c r="E14" s="136"/>
      <c r="F14" s="136"/>
      <c r="G14" s="136"/>
      <c r="H14" s="144" t="s">
        <v>114</v>
      </c>
      <c r="I14" s="135">
        <v>559</v>
      </c>
      <c r="J14" s="135">
        <v>1</v>
      </c>
      <c r="K14" s="135">
        <v>0</v>
      </c>
    </row>
    <row r="15" spans="1:11" ht="15">
      <c r="A15" s="141" t="s">
        <v>100</v>
      </c>
      <c r="B15" s="126">
        <v>563</v>
      </c>
      <c r="C15" s="126">
        <v>2</v>
      </c>
      <c r="D15" s="126">
        <v>1</v>
      </c>
      <c r="E15" s="136"/>
      <c r="F15" s="136"/>
      <c r="G15" s="136"/>
      <c r="H15" s="144" t="s">
        <v>115</v>
      </c>
      <c r="I15" s="135">
        <v>545</v>
      </c>
      <c r="J15" s="135">
        <v>2</v>
      </c>
      <c r="K15" s="135">
        <v>0</v>
      </c>
    </row>
    <row r="16" spans="1:11" ht="15">
      <c r="A16" s="141" t="s">
        <v>111</v>
      </c>
      <c r="B16" s="126">
        <v>552</v>
      </c>
      <c r="C16" s="126">
        <v>2</v>
      </c>
      <c r="D16" s="126">
        <v>1</v>
      </c>
      <c r="E16" s="136"/>
      <c r="F16" s="136"/>
      <c r="G16" s="136"/>
      <c r="H16" s="144" t="s">
        <v>116</v>
      </c>
      <c r="I16" s="135">
        <v>538</v>
      </c>
      <c r="J16" s="135">
        <v>2</v>
      </c>
      <c r="K16" s="135">
        <v>0</v>
      </c>
    </row>
    <row r="17" spans="1:11" ht="15">
      <c r="A17" s="141" t="s">
        <v>112</v>
      </c>
      <c r="B17" s="126">
        <v>571</v>
      </c>
      <c r="C17" s="126">
        <v>2</v>
      </c>
      <c r="D17" s="126">
        <v>1</v>
      </c>
      <c r="E17" s="97"/>
      <c r="F17" s="97"/>
      <c r="G17" s="98"/>
      <c r="H17" s="144" t="s">
        <v>117</v>
      </c>
      <c r="I17" s="135">
        <v>569</v>
      </c>
      <c r="J17" s="135">
        <v>2</v>
      </c>
      <c r="K17" s="145">
        <v>0</v>
      </c>
    </row>
    <row r="18" spans="1:11" ht="15">
      <c r="A18" s="141" t="s">
        <v>101</v>
      </c>
      <c r="B18" s="126">
        <v>599</v>
      </c>
      <c r="C18" s="126">
        <v>2</v>
      </c>
      <c r="D18" s="126">
        <v>1</v>
      </c>
      <c r="E18" s="97"/>
      <c r="F18" s="97"/>
      <c r="G18" s="98"/>
      <c r="H18" s="144" t="s">
        <v>118</v>
      </c>
      <c r="I18" s="135">
        <v>570</v>
      </c>
      <c r="J18" s="135">
        <v>1</v>
      </c>
      <c r="K18" s="135">
        <v>0</v>
      </c>
    </row>
    <row r="19" spans="1:11" ht="15">
      <c r="A19" s="146" t="s">
        <v>6</v>
      </c>
      <c r="B19" s="147">
        <f>SUM(B13:B18)</f>
        <v>3454</v>
      </c>
      <c r="C19" s="148">
        <f>SUM(C13:C18)</f>
        <v>13</v>
      </c>
      <c r="D19" s="149">
        <f>SUM(D13:D18)</f>
        <v>6</v>
      </c>
      <c r="E19" s="150"/>
      <c r="F19" s="150"/>
      <c r="G19" s="151"/>
      <c r="H19" s="152" t="s">
        <v>6</v>
      </c>
      <c r="I19" s="147">
        <f>SUM(I13:I18)</f>
        <v>3333</v>
      </c>
      <c r="J19" s="148">
        <f>SUM(J13:J18)</f>
        <v>10</v>
      </c>
      <c r="K19" s="149">
        <f>SUM(K13:K18)</f>
        <v>0</v>
      </c>
    </row>
    <row r="20" spans="1:11" ht="15">
      <c r="A20" s="146" t="s">
        <v>7</v>
      </c>
      <c r="B20" s="147"/>
      <c r="C20" s="148"/>
      <c r="D20" s="149">
        <f>IF(A12="","",IF(B19&gt;I19,2,IF(I19&gt;B19,0,1)))</f>
        <v>2</v>
      </c>
      <c r="E20" s="146">
        <f>SUM(D19:D20)</f>
        <v>8</v>
      </c>
      <c r="F20" s="147"/>
      <c r="G20" s="148">
        <f>SUM(K19:K20)</f>
        <v>0</v>
      </c>
      <c r="H20" s="146"/>
      <c r="I20" s="147"/>
      <c r="J20" s="148"/>
      <c r="K20" s="149">
        <f>2-D20</f>
        <v>0</v>
      </c>
    </row>
    <row r="23" spans="1:11" ht="15">
      <c r="A23" s="118" t="s">
        <v>0</v>
      </c>
      <c r="B23" s="85"/>
      <c r="C23" s="395" t="s">
        <v>120</v>
      </c>
      <c r="D23" s="395"/>
      <c r="E23" s="395"/>
      <c r="F23" s="395"/>
      <c r="G23" s="395"/>
      <c r="H23" s="85"/>
      <c r="I23" s="2">
        <v>4</v>
      </c>
      <c r="J23" s="85" t="s">
        <v>1</v>
      </c>
      <c r="K23" s="85"/>
    </row>
    <row r="24" spans="1:11" ht="15">
      <c r="A24" s="396" t="str">
        <f>A32</f>
        <v>Kőszegi SK</v>
      </c>
      <c r="B24" s="397"/>
      <c r="C24" s="397"/>
      <c r="D24" s="398"/>
      <c r="E24" s="120"/>
      <c r="F24" s="121"/>
      <c r="G24" s="122"/>
      <c r="H24" s="396" t="str">
        <f>H32</f>
        <v>Pécsi TSE</v>
      </c>
      <c r="I24" s="397"/>
      <c r="J24" s="397"/>
      <c r="K24" s="398"/>
    </row>
    <row r="25" spans="1:11" ht="15">
      <c r="A25" s="80" t="s">
        <v>2</v>
      </c>
      <c r="B25" s="80" t="s">
        <v>3</v>
      </c>
      <c r="C25" s="80" t="s">
        <v>4</v>
      </c>
      <c r="D25" s="7" t="s">
        <v>5</v>
      </c>
      <c r="E25" s="123"/>
      <c r="F25" s="124"/>
      <c r="G25" s="81"/>
      <c r="H25" s="125" t="s">
        <v>2</v>
      </c>
      <c r="I25" s="80" t="s">
        <v>3</v>
      </c>
      <c r="J25" s="80" t="s">
        <v>4</v>
      </c>
      <c r="K25" s="7" t="s">
        <v>5</v>
      </c>
    </row>
    <row r="26" spans="1:11" ht="15">
      <c r="A26" s="8" t="s">
        <v>104</v>
      </c>
      <c r="B26" s="9">
        <v>490</v>
      </c>
      <c r="C26" s="9">
        <v>2</v>
      </c>
      <c r="D26" s="9">
        <v>1</v>
      </c>
      <c r="E26" s="138"/>
      <c r="F26" s="139"/>
      <c r="G26" s="140"/>
      <c r="H26" s="8" t="s">
        <v>130</v>
      </c>
      <c r="I26" s="9">
        <v>460</v>
      </c>
      <c r="J26" s="9">
        <v>2</v>
      </c>
      <c r="K26" s="9">
        <v>0</v>
      </c>
    </row>
    <row r="27" spans="1:11" ht="22.5">
      <c r="A27" s="8" t="s">
        <v>102</v>
      </c>
      <c r="B27" s="9">
        <v>511</v>
      </c>
      <c r="C27" s="9">
        <v>4</v>
      </c>
      <c r="D27" s="9">
        <v>1</v>
      </c>
      <c r="E27" s="123"/>
      <c r="F27" s="124"/>
      <c r="G27" s="81"/>
      <c r="H27" s="8" t="s">
        <v>132</v>
      </c>
      <c r="I27" s="9">
        <v>442</v>
      </c>
      <c r="J27" s="9">
        <v>0</v>
      </c>
      <c r="K27" s="9">
        <v>0</v>
      </c>
    </row>
    <row r="28" spans="1:11" ht="15">
      <c r="A28" s="127" t="s">
        <v>6</v>
      </c>
      <c r="B28" s="82">
        <f>SUM(B26:B27)</f>
        <v>1001</v>
      </c>
      <c r="C28" s="83">
        <f>SUM(C26:C27)</f>
        <v>6</v>
      </c>
      <c r="D28" s="83">
        <f>SUM(D26:D27)</f>
        <v>2</v>
      </c>
      <c r="E28" s="84"/>
      <c r="F28" s="84"/>
      <c r="G28" s="84"/>
      <c r="H28" s="128" t="s">
        <v>6</v>
      </c>
      <c r="I28" s="82">
        <f>SUM(I26:I27)</f>
        <v>902</v>
      </c>
      <c r="J28" s="83">
        <f>SUM(J26:J27)</f>
        <v>2</v>
      </c>
      <c r="K28" s="83">
        <f>SUM(K26:K27)</f>
        <v>0</v>
      </c>
    </row>
    <row r="29" spans="1:11" ht="15">
      <c r="A29" s="153" t="s">
        <v>7</v>
      </c>
      <c r="B29" s="154"/>
      <c r="C29" s="154"/>
      <c r="D29" s="155">
        <f>IF(B28&gt;I28,2,IF(I28&gt;B28,0,1))</f>
        <v>2</v>
      </c>
      <c r="E29" s="156">
        <f>SUM(D28:D29)</f>
        <v>4</v>
      </c>
      <c r="F29" s="157"/>
      <c r="G29" s="158">
        <f>SUM(K28:K29)</f>
        <v>0</v>
      </c>
      <c r="H29" s="159"/>
      <c r="I29" s="154"/>
      <c r="J29" s="154"/>
      <c r="K29" s="160">
        <f>2-D29</f>
        <v>0</v>
      </c>
    </row>
    <row r="31" spans="1:12" ht="15">
      <c r="A31" s="118" t="s">
        <v>8</v>
      </c>
      <c r="C31" s="395" t="s">
        <v>120</v>
      </c>
      <c r="D31" s="395"/>
      <c r="E31" s="395"/>
      <c r="F31" s="395"/>
      <c r="G31" s="395"/>
      <c r="H31" s="129"/>
      <c r="I31" s="2">
        <v>4</v>
      </c>
      <c r="J31" s="85" t="s">
        <v>1</v>
      </c>
      <c r="L31"/>
    </row>
    <row r="32" spans="1:12" ht="15">
      <c r="A32" s="399" t="s">
        <v>133</v>
      </c>
      <c r="B32" s="350"/>
      <c r="C32" s="350"/>
      <c r="D32" s="351"/>
      <c r="E32" s="130"/>
      <c r="F32" s="121"/>
      <c r="G32" s="121"/>
      <c r="H32" s="379" t="s">
        <v>90</v>
      </c>
      <c r="I32" s="380"/>
      <c r="J32" s="380"/>
      <c r="K32" s="381"/>
      <c r="L32"/>
    </row>
    <row r="33" spans="1:12" ht="15">
      <c r="A33" s="7" t="s">
        <v>2</v>
      </c>
      <c r="B33" s="7" t="s">
        <v>3</v>
      </c>
      <c r="C33" s="7" t="s">
        <v>4</v>
      </c>
      <c r="D33" s="7" t="s">
        <v>5</v>
      </c>
      <c r="E33" s="131"/>
      <c r="F33" s="24"/>
      <c r="G33" s="132"/>
      <c r="H33" s="133" t="s">
        <v>2</v>
      </c>
      <c r="I33" s="7" t="s">
        <v>3</v>
      </c>
      <c r="J33" s="7" t="s">
        <v>4</v>
      </c>
      <c r="K33" s="7" t="s">
        <v>5</v>
      </c>
      <c r="L33"/>
    </row>
    <row r="34" spans="1:11" ht="15">
      <c r="A34" s="8" t="s">
        <v>97</v>
      </c>
      <c r="B34" s="9">
        <v>521</v>
      </c>
      <c r="C34" s="9">
        <v>1</v>
      </c>
      <c r="D34" s="9">
        <v>0</v>
      </c>
      <c r="E34" s="134"/>
      <c r="F34" s="24"/>
      <c r="G34" s="132"/>
      <c r="H34" s="8" t="s">
        <v>124</v>
      </c>
      <c r="I34" s="9">
        <v>545</v>
      </c>
      <c r="J34" s="9">
        <v>3</v>
      </c>
      <c r="K34" s="9">
        <v>1</v>
      </c>
    </row>
    <row r="35" spans="1:11" ht="15">
      <c r="A35" s="8" t="s">
        <v>103</v>
      </c>
      <c r="B35" s="9">
        <v>556</v>
      </c>
      <c r="C35" s="9">
        <v>3</v>
      </c>
      <c r="D35" s="9">
        <v>1</v>
      </c>
      <c r="E35" s="136"/>
      <c r="F35" s="136"/>
      <c r="G35" s="136"/>
      <c r="H35" s="8" t="s">
        <v>125</v>
      </c>
      <c r="I35" s="9">
        <v>520</v>
      </c>
      <c r="J35" s="9">
        <v>1</v>
      </c>
      <c r="K35" s="9">
        <v>0</v>
      </c>
    </row>
    <row r="36" spans="1:11" ht="15">
      <c r="A36" s="8" t="s">
        <v>121</v>
      </c>
      <c r="B36" s="9">
        <v>516</v>
      </c>
      <c r="C36" s="9">
        <v>3</v>
      </c>
      <c r="D36" s="9">
        <v>1</v>
      </c>
      <c r="E36" s="136"/>
      <c r="F36" s="136"/>
      <c r="G36" s="136"/>
      <c r="H36" s="8" t="s">
        <v>126</v>
      </c>
      <c r="I36" s="9">
        <v>494</v>
      </c>
      <c r="J36" s="9">
        <v>1</v>
      </c>
      <c r="K36" s="9">
        <v>0</v>
      </c>
    </row>
    <row r="37" spans="1:11" ht="15">
      <c r="A37" s="8" t="s">
        <v>122</v>
      </c>
      <c r="B37" s="9">
        <v>523</v>
      </c>
      <c r="C37" s="9">
        <v>3.5</v>
      </c>
      <c r="D37" s="9">
        <v>1</v>
      </c>
      <c r="E37" s="136"/>
      <c r="F37" s="136"/>
      <c r="G37" s="136"/>
      <c r="H37" s="8" t="s">
        <v>127</v>
      </c>
      <c r="I37" s="9">
        <v>490</v>
      </c>
      <c r="J37" s="9">
        <v>0.5</v>
      </c>
      <c r="K37" s="9">
        <v>0</v>
      </c>
    </row>
    <row r="38" spans="1:11" ht="15">
      <c r="A38" s="8" t="s">
        <v>123</v>
      </c>
      <c r="B38" s="9">
        <v>548</v>
      </c>
      <c r="C38" s="9">
        <v>1</v>
      </c>
      <c r="D38" s="9">
        <v>0</v>
      </c>
      <c r="E38" s="97"/>
      <c r="F38" s="97"/>
      <c r="G38" s="98"/>
      <c r="H38" s="8" t="s">
        <v>128</v>
      </c>
      <c r="I38" s="9">
        <v>546</v>
      </c>
      <c r="J38" s="9">
        <v>3</v>
      </c>
      <c r="K38" s="9">
        <v>1</v>
      </c>
    </row>
    <row r="39" spans="1:11" ht="22.5">
      <c r="A39" s="8" t="s">
        <v>131</v>
      </c>
      <c r="B39" s="9">
        <v>483</v>
      </c>
      <c r="C39" s="9">
        <v>1</v>
      </c>
      <c r="D39" s="9">
        <v>0</v>
      </c>
      <c r="E39" s="97"/>
      <c r="F39" s="97"/>
      <c r="G39" s="98"/>
      <c r="H39" s="8" t="s">
        <v>129</v>
      </c>
      <c r="I39" s="9">
        <v>506</v>
      </c>
      <c r="J39" s="9">
        <v>3</v>
      </c>
      <c r="K39" s="9">
        <v>1</v>
      </c>
    </row>
    <row r="40" spans="1:11" ht="15">
      <c r="A40" s="146" t="s">
        <v>6</v>
      </c>
      <c r="B40" s="147">
        <f>SUM(B34:B39)</f>
        <v>3147</v>
      </c>
      <c r="C40" s="148">
        <f>SUM(C34:C39)</f>
        <v>12.5</v>
      </c>
      <c r="D40" s="149">
        <f>SUM(D34:D39)</f>
        <v>3</v>
      </c>
      <c r="E40" s="150"/>
      <c r="F40" s="150"/>
      <c r="G40" s="151"/>
      <c r="H40" s="152" t="s">
        <v>6</v>
      </c>
      <c r="I40" s="147">
        <f>SUM(I34:I39)</f>
        <v>3101</v>
      </c>
      <c r="J40" s="148">
        <f>SUM(J34:J39)</f>
        <v>11.5</v>
      </c>
      <c r="K40" s="149">
        <f>SUM(K34:K39)</f>
        <v>3</v>
      </c>
    </row>
    <row r="41" spans="1:11" ht="15">
      <c r="A41" s="146" t="s">
        <v>7</v>
      </c>
      <c r="B41" s="147"/>
      <c r="C41" s="148"/>
      <c r="D41" s="149">
        <f>IF(A33="","",IF(B40&gt;I40,2,IF(I40&gt;B40,0,1)))</f>
        <v>2</v>
      </c>
      <c r="E41" s="163">
        <f>SUM(D40:D41)</f>
        <v>5</v>
      </c>
      <c r="F41" s="147"/>
      <c r="G41" s="148">
        <f>SUM(K40:K41)</f>
        <v>3</v>
      </c>
      <c r="H41" s="146"/>
      <c r="I41" s="147"/>
      <c r="J41" s="148"/>
      <c r="K41" s="149">
        <f>2-D41</f>
        <v>0</v>
      </c>
    </row>
  </sheetData>
  <sheetProtection/>
  <mergeCells count="12">
    <mergeCell ref="A3:D3"/>
    <mergeCell ref="H3:K3"/>
    <mergeCell ref="A11:D11"/>
    <mergeCell ref="H11:K11"/>
    <mergeCell ref="C2:G2"/>
    <mergeCell ref="C10:G10"/>
    <mergeCell ref="C23:G23"/>
    <mergeCell ref="A24:D24"/>
    <mergeCell ref="H24:K24"/>
    <mergeCell ref="A32:D32"/>
    <mergeCell ref="H32:K32"/>
    <mergeCell ref="C31:G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2016-04-11T11:23:11Z</dcterms:modified>
  <cp:category/>
  <cp:version/>
  <cp:contentType/>
  <cp:contentStatus/>
</cp:coreProperties>
</file>