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050" activeTab="1"/>
  </bookViews>
  <sheets>
    <sheet name="Tabela" sheetId="1" r:id="rId1"/>
    <sheet name="Jegyzőkönyvek" sheetId="2" r:id="rId2"/>
    <sheet name="Munka1" sheetId="3" state="hidden" r:id="rId3"/>
    <sheet name="Munka2" sheetId="4" state="hidden" r:id="rId4"/>
  </sheets>
  <externalReferences>
    <externalReference r:id="rId7"/>
    <externalReference r:id="rId8"/>
    <externalReference r:id="rId9"/>
  </externalReferences>
  <definedNames>
    <definedName name="ifik">'[3]Játékos'!$B$191:$B$258</definedName>
    <definedName name="_xlnm.Print_Area" localSheetId="0">'Tabela'!$A$1:$AH$63</definedName>
    <definedName name="Vendég">'[3]Játékos'!$B$16:$B$182</definedName>
  </definedNames>
  <calcPr fullCalcOnLoad="1"/>
</workbook>
</file>

<file path=xl/comments1.xml><?xml version="1.0" encoding="utf-8"?>
<comments xmlns="http://schemas.openxmlformats.org/spreadsheetml/2006/main">
  <authors>
    <author>Szerző</author>
  </authors>
  <commentList>
    <comment ref="F2" authorId="0">
      <text>
        <r>
          <rPr>
            <b/>
            <sz val="9"/>
            <rFont val="Tahoma"/>
            <family val="2"/>
          </rPr>
          <t>Fordulószámokat figyelni</t>
        </r>
      </text>
    </comment>
    <comment ref="V2" authorId="0">
      <text>
        <r>
          <rPr>
            <b/>
            <sz val="9"/>
            <rFont val="Tahoma"/>
            <family val="2"/>
          </rPr>
          <t>Fordulószámokat figyelni</t>
        </r>
      </text>
    </comment>
    <comment ref="V47" authorId="0">
      <text>
        <r>
          <rPr>
            <b/>
            <sz val="9"/>
            <rFont val="Tahoma"/>
            <family val="2"/>
          </rPr>
          <t>Fordulók számát figyelni</t>
        </r>
      </text>
    </comment>
  </commentList>
</comments>
</file>

<file path=xl/sharedStrings.xml><?xml version="1.0" encoding="utf-8"?>
<sst xmlns="http://schemas.openxmlformats.org/spreadsheetml/2006/main" count="1152" uniqueCount="245">
  <si>
    <t>NB I. FÉRFI IFJUSÁGI</t>
  </si>
  <si>
    <t>Forduló</t>
  </si>
  <si>
    <t>Neve</t>
  </si>
  <si>
    <t>ÜF</t>
  </si>
  <si>
    <t>SZP</t>
  </si>
  <si>
    <t>CSP</t>
  </si>
  <si>
    <t>Összesen</t>
  </si>
  <si>
    <t>Végeredmény:</t>
  </si>
  <si>
    <t>NB I. FÉRFI</t>
  </si>
  <si>
    <t>Répcelaki SE</t>
  </si>
  <si>
    <t>NB III. NYUGAT. FÉRFI</t>
  </si>
  <si>
    <t>MEGYEI I OSZTÁLY.</t>
  </si>
  <si>
    <t>Szuperliga férfi</t>
  </si>
  <si>
    <t>H.</t>
  </si>
  <si>
    <t>J</t>
  </si>
  <si>
    <t>GY</t>
  </si>
  <si>
    <t>D</t>
  </si>
  <si>
    <t>V</t>
  </si>
  <si>
    <t>Szettpont</t>
  </si>
  <si>
    <t>Csapatpont</t>
  </si>
  <si>
    <t>Bü</t>
  </si>
  <si>
    <t>Pont</t>
  </si>
  <si>
    <t>Szuperliga férfi ifi</t>
  </si>
  <si>
    <t>NB. III. Nyugati Csoport</t>
  </si>
  <si>
    <t>Megyei I. osztály</t>
  </si>
  <si>
    <t>Csapat</t>
  </si>
  <si>
    <t>:</t>
  </si>
  <si>
    <t>forduló</t>
  </si>
  <si>
    <t>NB I. Nyugati Csoport</t>
  </si>
  <si>
    <t>NB I. Nyugati Csoport ifi</t>
  </si>
  <si>
    <t>NB. II. Dél-nyugat</t>
  </si>
  <si>
    <t>NB. II. Dél-nyugat ifi</t>
  </si>
  <si>
    <t>Figyelmesztetve</t>
  </si>
  <si>
    <t>NB III</t>
  </si>
  <si>
    <t>MEGYEI</t>
  </si>
  <si>
    <t>Szuperliga IFJUSÁGI</t>
  </si>
  <si>
    <t>Szuperliga. FÉRFI</t>
  </si>
  <si>
    <t>NB II DÉL-NYUGAT. FÉRFI IFJUSÁGI</t>
  </si>
  <si>
    <t>NB II DÉL-NYUGAT. FÉRFI</t>
  </si>
  <si>
    <t>Szuperliga</t>
  </si>
  <si>
    <t>Sárvári Kinizsi Kékgolyó</t>
  </si>
  <si>
    <t>Bázakerettye SE</t>
  </si>
  <si>
    <t>Lenti Termál TK</t>
  </si>
  <si>
    <t>Felsőmarác Boldizsár Tr</t>
  </si>
  <si>
    <t>Néró TC Nárai és Szabadídő SK I</t>
  </si>
  <si>
    <t>Vonyarcvashegy SE</t>
  </si>
  <si>
    <t>Rumi TTE</t>
  </si>
  <si>
    <t>Olajmunkás SE Gellénháza</t>
  </si>
  <si>
    <t>Zalaszentgróti TK</t>
  </si>
  <si>
    <t>Csákánydoroszlói TE II</t>
  </si>
  <si>
    <t>Kondorfa SE</t>
  </si>
  <si>
    <t>Budai TSE</t>
  </si>
  <si>
    <t>Pecől TK</t>
  </si>
  <si>
    <t>Lovászi Bányász SK</t>
  </si>
  <si>
    <t>Halogy SE</t>
  </si>
  <si>
    <t>I.Magyar Cukor Manufaktúra SE</t>
  </si>
  <si>
    <t>TOPIDO Nagymizdó SE</t>
  </si>
  <si>
    <t>Soproni Turris SE</t>
  </si>
  <si>
    <t>NK Teke SE</t>
  </si>
  <si>
    <t>Zalakaros SE.</t>
  </si>
  <si>
    <t>Zalakomár Egyetértés SE</t>
  </si>
  <si>
    <t>Horváth-Gravitáció TKSE</t>
  </si>
  <si>
    <t>TK Resznek</t>
  </si>
  <si>
    <t>Perenye TK</t>
  </si>
  <si>
    <t>Sitke Borostyánkert</t>
  </si>
  <si>
    <t>Thermalpark Szentgotthárdi VSE</t>
  </si>
  <si>
    <t>Körmendi Teke SE</t>
  </si>
  <si>
    <t>Horváth TK II</t>
  </si>
  <si>
    <t>Uraiújfalu SE</t>
  </si>
  <si>
    <t>Bulcsú Vezér TK</t>
  </si>
  <si>
    <t>Jáki SE</t>
  </si>
  <si>
    <t>Balogunyom TK</t>
  </si>
  <si>
    <t>Arborétum Herény SE</t>
  </si>
  <si>
    <t>Figyelmeztetések jelölése</t>
  </si>
  <si>
    <t>Sport 36 Vasasszonyfa SE</t>
  </si>
  <si>
    <t>Szegedi TE</t>
  </si>
  <si>
    <t>Zalaegerszegi TK</t>
  </si>
  <si>
    <t>Gyõr-Szol TC</t>
  </si>
  <si>
    <t>Ferencvárosi Torna Club</t>
  </si>
  <si>
    <t>Szolnoki MÁV SE</t>
  </si>
  <si>
    <t>Közutasok 1. MCM Kaposvári TK</t>
  </si>
  <si>
    <t>Sport36-Vasasszonyfa SE</t>
  </si>
  <si>
    <t>Péti MTE</t>
  </si>
  <si>
    <t>Budapesti Erõmû SE</t>
  </si>
  <si>
    <t>Nyíregyházi Teke Klub</t>
  </si>
  <si>
    <t>BKV Elõre SC</t>
  </si>
  <si>
    <t>Ajka Kristály SE</t>
  </si>
  <si>
    <t>Csákánydoroszlói TE</t>
  </si>
  <si>
    <t>Herend Városi Teke Klub</t>
  </si>
  <si>
    <t>Soproni Sörgurítók SE</t>
  </si>
  <si>
    <t>Elekthermax Vasas SE</t>
  </si>
  <si>
    <t>Thermalpark-Szentgotthárdi VSE</t>
  </si>
  <si>
    <t>Pécsi TSE</t>
  </si>
  <si>
    <t>Kõszegi SK</t>
  </si>
  <si>
    <t>Lauf-B TK</t>
  </si>
  <si>
    <t>Vasjármű TK SE</t>
  </si>
  <si>
    <t>Szőcéért Egyesület</t>
  </si>
  <si>
    <t>Köszegi SE</t>
  </si>
  <si>
    <t>Néró TC Nárai és Szabadidő SK II</t>
  </si>
  <si>
    <t>Horváth Zoltán</t>
  </si>
  <si>
    <t>Laki Ákos</t>
  </si>
  <si>
    <t>Csidei Zoltán</t>
  </si>
  <si>
    <t>Horváth Márton</t>
  </si>
  <si>
    <t>Gombos Zsolt</t>
  </si>
  <si>
    <t>Papp Ádám</t>
  </si>
  <si>
    <t>Varga Veronika</t>
  </si>
  <si>
    <t>Csiszler Róbert</t>
  </si>
  <si>
    <t>Pap Zoltán</t>
  </si>
  <si>
    <t>Kolosits Dániel</t>
  </si>
  <si>
    <t>Márton Szabolcs</t>
  </si>
  <si>
    <t>Horváth Roland</t>
  </si>
  <si>
    <t>Meixner László</t>
  </si>
  <si>
    <t>Bagi Milán</t>
  </si>
  <si>
    <t>Bagi Imre</t>
  </si>
  <si>
    <t>Szegedi Szilveszter</t>
  </si>
  <si>
    <t>Meixner Dávid</t>
  </si>
  <si>
    <t>Straszner Norbert</t>
  </si>
  <si>
    <t>Kocsis Gyula</t>
  </si>
  <si>
    <t>Csákánydoroszló TE</t>
  </si>
  <si>
    <t>Soproni Sörguritók SE</t>
  </si>
  <si>
    <t>Sütő Zsolt</t>
  </si>
  <si>
    <t>László András</t>
  </si>
  <si>
    <t>Szomi Ferenc</t>
  </si>
  <si>
    <t>Eső István</t>
  </si>
  <si>
    <t>Weinacht Csaba</t>
  </si>
  <si>
    <t>Pukler László</t>
  </si>
  <si>
    <t>Kámán Gábor</t>
  </si>
  <si>
    <t>Biácsi Lajos</t>
  </si>
  <si>
    <t xml:space="preserve">Vincze Péter </t>
  </si>
  <si>
    <t>Előrehozott Mérkőzés</t>
  </si>
  <si>
    <t>UraiujfaluiSE</t>
  </si>
  <si>
    <t>Pála Alex</t>
  </si>
  <si>
    <t>id Süle József</t>
  </si>
  <si>
    <t>Bogyai Zoltán                                        Gáncs András</t>
  </si>
  <si>
    <t>ifj. Süle József</t>
  </si>
  <si>
    <t>Elmaradt mérkőzés</t>
  </si>
  <si>
    <t>Biczó Miklós</t>
  </si>
  <si>
    <t>Szegedi Jen?</t>
  </si>
  <si>
    <t>Polgár Károly</t>
  </si>
  <si>
    <t>Borbás András</t>
  </si>
  <si>
    <t>Müller Benjámin</t>
  </si>
  <si>
    <t>Bugyi Zsolt</t>
  </si>
  <si>
    <t>Berta Sándor</t>
  </si>
  <si>
    <t>Sáska Gyula</t>
  </si>
  <si>
    <t>Bodonyi Róbert</t>
  </si>
  <si>
    <t>Ifj. Balog Zoltán</t>
  </si>
  <si>
    <t>Kozmor László                                  Gugcsó Károly</t>
  </si>
  <si>
    <t>Kiss Krisztián                                         Kiss Viktor</t>
  </si>
  <si>
    <t>Kőszegi SK</t>
  </si>
  <si>
    <t xml:space="preserve">Sitke Borostyánkert </t>
  </si>
  <si>
    <t>Szőcéért Egyesűlet</t>
  </si>
  <si>
    <t>Vasjármű TKSE</t>
  </si>
  <si>
    <t>Thermalpark Szentgotthárdi VSE II</t>
  </si>
  <si>
    <t>Köszegi SE II</t>
  </si>
  <si>
    <t>Néró TC Nárai és Szabadídő SK II</t>
  </si>
  <si>
    <t>Keszei Tamás</t>
  </si>
  <si>
    <t>Pálla Alex</t>
  </si>
  <si>
    <t>Gáncs András</t>
  </si>
  <si>
    <t>Horváth Istvánné</t>
  </si>
  <si>
    <t>Horváth István</t>
  </si>
  <si>
    <t>Takács Istvánné  </t>
  </si>
  <si>
    <t>Zsankó Vilmos</t>
  </si>
  <si>
    <t>Vámos Miklós</t>
  </si>
  <si>
    <t>Molnár Gyula</t>
  </si>
  <si>
    <t>Pungor István</t>
  </si>
  <si>
    <t>Horváth Mihály</t>
  </si>
  <si>
    <t>Zelles Imre</t>
  </si>
  <si>
    <t>Boros István</t>
  </si>
  <si>
    <t>Bárdosi Gergő</t>
  </si>
  <si>
    <t>Bíró András</t>
  </si>
  <si>
    <t>Grastyán Lajos</t>
  </si>
  <si>
    <t>Horváth Gábor</t>
  </si>
  <si>
    <t>Hollósi Norbert</t>
  </si>
  <si>
    <t>Varga Gábor</t>
  </si>
  <si>
    <t>Horváth Jenő</t>
  </si>
  <si>
    <t>Hujbert Gergő                                         Turányi Lilla</t>
  </si>
  <si>
    <t>Pungor Gábor</t>
  </si>
  <si>
    <t>Hári Lajos</t>
  </si>
  <si>
    <t>Nérer György</t>
  </si>
  <si>
    <t>Fellner Lajos</t>
  </si>
  <si>
    <t>Vámos László</t>
  </si>
  <si>
    <t>Gaál Lajos</t>
  </si>
  <si>
    <t>Gáspár György</t>
  </si>
  <si>
    <t>Süle József</t>
  </si>
  <si>
    <t>Illés Lajos</t>
  </si>
  <si>
    <t>Pfluger Roland</t>
  </si>
  <si>
    <t>Németh Zsolt</t>
  </si>
  <si>
    <t>Kovács Benjámin</t>
  </si>
  <si>
    <t>Szakonyi Gyula</t>
  </si>
  <si>
    <t>Hegyi Norbert</t>
  </si>
  <si>
    <t>Bauer Péter</t>
  </si>
  <si>
    <t>Vass József</t>
  </si>
  <si>
    <t>Budai László</t>
  </si>
  <si>
    <t>Soós Imre</t>
  </si>
  <si>
    <t>Markovics Péter</t>
  </si>
  <si>
    <t>Pintér Csaba</t>
  </si>
  <si>
    <t>Györkös Péter</t>
  </si>
  <si>
    <t>Viczmándi Ervin</t>
  </si>
  <si>
    <t>Kovács Zoltán</t>
  </si>
  <si>
    <t>Orbán Csongor</t>
  </si>
  <si>
    <t>Ódor Szilárd</t>
  </si>
  <si>
    <t>Molnár Tbor</t>
  </si>
  <si>
    <t xml:space="preserve">Stieber Tibor </t>
  </si>
  <si>
    <t>Majsa Károly</t>
  </si>
  <si>
    <t>Vincze József</t>
  </si>
  <si>
    <t>Vincze Ferenc</t>
  </si>
  <si>
    <t xml:space="preserve">ifj Stieber Tibor </t>
  </si>
  <si>
    <t>Góber Tamás</t>
  </si>
  <si>
    <t>Pál Zsolt                                  Klotz Roland</t>
  </si>
  <si>
    <t>Nagy Ádám</t>
  </si>
  <si>
    <t>Berkovics Tibor</t>
  </si>
  <si>
    <t>Badics Attila</t>
  </si>
  <si>
    <t>Láncz János</t>
  </si>
  <si>
    <t>Pados Balázs</t>
  </si>
  <si>
    <t>Molnár Zsolt</t>
  </si>
  <si>
    <t>Szemes Károly</t>
  </si>
  <si>
    <t>Takács Tibor</t>
  </si>
  <si>
    <t>Nagy István</t>
  </si>
  <si>
    <t>Bucs György</t>
  </si>
  <si>
    <t>Tátrai László</t>
  </si>
  <si>
    <t>Heigli Sándor</t>
  </si>
  <si>
    <t>Vass Zoltán</t>
  </si>
  <si>
    <t>Hajba Zoltán</t>
  </si>
  <si>
    <t>Keglovics Gyula</t>
  </si>
  <si>
    <t>Cser Tibor</t>
  </si>
  <si>
    <t>Nagy János</t>
  </si>
  <si>
    <t>Gaál Norbert</t>
  </si>
  <si>
    <t>Györke Tamás</t>
  </si>
  <si>
    <t>Laczó József</t>
  </si>
  <si>
    <t>Paár Ferenc</t>
  </si>
  <si>
    <t>Tóth Csaba</t>
  </si>
  <si>
    <t>Kulcsár Antal</t>
  </si>
  <si>
    <t>Oláh Tamás</t>
  </si>
  <si>
    <t>Haramia Csaba</t>
  </si>
  <si>
    <t>Pesti Boglárka</t>
  </si>
  <si>
    <t>Kovács Martin Tamás</t>
  </si>
  <si>
    <t>Bakó Gábor                                    Németh Gábor</t>
  </si>
  <si>
    <t>Sárközi Zoltán</t>
  </si>
  <si>
    <t>Huszár Bernadett</t>
  </si>
  <si>
    <t>Németh Béla</t>
  </si>
  <si>
    <t>Kovács István</t>
  </si>
  <si>
    <t>Stieber Noémi</t>
  </si>
  <si>
    <t>Rába György</t>
  </si>
  <si>
    <t>Németh Balázs</t>
  </si>
  <si>
    <t>Elhalasztva 2015.12.15.re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</si>
</sst>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0.0&quot; :&quot;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  <numFmt numFmtId="178" formatCode="0.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7"/>
      <color indexed="8"/>
      <name val="Arial"/>
      <family val="2"/>
    </font>
    <font>
      <b/>
      <sz val="9"/>
      <name val="Tahoma"/>
      <family val="2"/>
    </font>
    <font>
      <b/>
      <sz val="12"/>
      <name val="Arial"/>
      <family val="2"/>
    </font>
    <font>
      <sz val="16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sz val="8"/>
      <color indexed="21"/>
      <name val="Arial"/>
      <family val="2"/>
    </font>
    <font>
      <b/>
      <i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0A0903"/>
      <name val="Arial"/>
      <family val="2"/>
    </font>
    <font>
      <sz val="10"/>
      <color rgb="FFFF0000"/>
      <name val="Arial"/>
      <family val="2"/>
    </font>
    <font>
      <sz val="11"/>
      <color rgb="FF0A0903"/>
      <name val="Calibri"/>
      <family val="2"/>
    </font>
    <font>
      <b/>
      <sz val="8"/>
      <color rgb="FF0A0903"/>
      <name val="Arial"/>
      <family val="2"/>
    </font>
    <font>
      <sz val="10"/>
      <color rgb="FF0A0903"/>
      <name val="Arial"/>
      <family val="2"/>
    </font>
    <font>
      <sz val="11"/>
      <color rgb="FFC00000"/>
      <name val="Calibri"/>
      <family val="2"/>
    </font>
    <font>
      <sz val="8"/>
      <color rgb="FF006666"/>
      <name val="Arial"/>
      <family val="2"/>
    </font>
    <font>
      <b/>
      <i/>
      <sz val="11"/>
      <color rgb="FF0A0903"/>
      <name val="Calibri"/>
      <family val="2"/>
    </font>
    <font>
      <b/>
      <sz val="11"/>
      <color rgb="FF0A0903"/>
      <name val="Calibri"/>
      <family val="2"/>
    </font>
    <font>
      <b/>
      <sz val="9"/>
      <color rgb="FF0A0903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/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medium"/>
    </border>
    <border>
      <left/>
      <right/>
      <top style="thin">
        <color indexed="8"/>
      </top>
      <bottom/>
    </border>
    <border>
      <left style="thin">
        <color indexed="8"/>
      </left>
      <right/>
      <top>
        <color indexed="63"/>
      </top>
      <bottom/>
    </border>
    <border>
      <left style="medium"/>
      <right style="medium"/>
      <top>
        <color indexed="63"/>
      </top>
      <bottom style="thin"/>
    </border>
    <border>
      <left style="thin">
        <color rgb="FF000000"/>
      </left>
      <right/>
      <top>
        <color indexed="63"/>
      </top>
      <bottom/>
    </border>
    <border>
      <left style="thin">
        <color rgb="FF000000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8" borderId="7" applyNumberFormat="0" applyFont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339">
    <xf numFmtId="0" fontId="0" fillId="0" borderId="0" xfId="0" applyFont="1" applyAlignment="1">
      <alignment/>
    </xf>
    <xf numFmtId="0" fontId="2" fillId="0" borderId="0" xfId="56" applyNumberFormat="1" applyFont="1" applyFill="1" applyAlignment="1">
      <alignment vertical="center"/>
      <protection/>
    </xf>
    <xf numFmtId="0" fontId="3" fillId="0" borderId="0" xfId="0" applyNumberFormat="1" applyFont="1" applyFill="1" applyAlignment="1">
      <alignment horizontal="right" vertical="center"/>
    </xf>
    <xf numFmtId="0" fontId="3" fillId="0" borderId="0" xfId="56" applyFont="1" applyFill="1">
      <alignment/>
      <protection/>
    </xf>
    <xf numFmtId="0" fontId="3" fillId="0" borderId="0" xfId="0" applyFont="1" applyAlignment="1">
      <alignment/>
    </xf>
    <xf numFmtId="0" fontId="3" fillId="0" borderId="10" xfId="55" applyNumberFormat="1" applyFont="1" applyFill="1" applyBorder="1" applyAlignment="1">
      <alignment horizontal="left" vertical="center"/>
      <protection/>
    </xf>
    <xf numFmtId="0" fontId="3" fillId="0" borderId="11" xfId="55" applyNumberFormat="1" applyFont="1" applyFill="1" applyBorder="1" applyAlignment="1">
      <alignment horizontal="left" vertical="center"/>
      <protection/>
    </xf>
    <xf numFmtId="0" fontId="3" fillId="0" borderId="12" xfId="55" applyNumberFormat="1" applyFont="1" applyFill="1" applyBorder="1" applyAlignment="1">
      <alignment horizontal="left" vertical="center"/>
      <protection/>
    </xf>
    <xf numFmtId="0" fontId="2" fillId="0" borderId="13" xfId="55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2" fillId="0" borderId="15" xfId="56" applyNumberFormat="1" applyFont="1" applyFill="1" applyBorder="1" applyAlignment="1">
      <alignment vertical="center" wrapText="1"/>
      <protection/>
    </xf>
    <xf numFmtId="0" fontId="2" fillId="0" borderId="16" xfId="0" applyNumberFormat="1" applyFont="1" applyFill="1" applyBorder="1" applyAlignment="1">
      <alignment vertical="center" wrapText="1"/>
    </xf>
    <xf numFmtId="0" fontId="3" fillId="0" borderId="17" xfId="55" applyNumberFormat="1" applyFont="1" applyFill="1" applyBorder="1" applyAlignment="1">
      <alignment horizontal="center" vertical="center" wrapText="1"/>
      <protection/>
    </xf>
    <xf numFmtId="0" fontId="3" fillId="0" borderId="18" xfId="55" applyNumberFormat="1" applyFont="1" applyFill="1" applyBorder="1" applyAlignment="1">
      <alignment horizontal="center" vertical="center" wrapText="1"/>
      <protection/>
    </xf>
    <xf numFmtId="173" fontId="2" fillId="0" borderId="17" xfId="0" applyNumberFormat="1" applyFont="1" applyFill="1" applyBorder="1" applyAlignment="1">
      <alignment horizontal="right" vertical="center" wrapText="1"/>
    </xf>
    <xf numFmtId="0" fontId="3" fillId="0" borderId="16" xfId="55" applyNumberFormat="1" applyFont="1" applyFill="1" applyBorder="1" applyAlignment="1">
      <alignment vertical="center" wrapText="1"/>
      <protection/>
    </xf>
    <xf numFmtId="0" fontId="3" fillId="0" borderId="19" xfId="55" applyNumberFormat="1" applyFont="1" applyFill="1" applyBorder="1" applyAlignment="1">
      <alignment horizontal="center" vertical="center" wrapText="1"/>
      <protection/>
    </xf>
    <xf numFmtId="0" fontId="2" fillId="0" borderId="13" xfId="55" applyNumberFormat="1" applyFont="1" applyFill="1" applyBorder="1" applyAlignment="1">
      <alignment vertical="center" wrapText="1"/>
      <protection/>
    </xf>
    <xf numFmtId="0" fontId="3" fillId="0" borderId="20" xfId="55" applyNumberFormat="1" applyFont="1" applyFill="1" applyBorder="1" applyAlignment="1">
      <alignment vertical="center" wrapText="1"/>
      <protection/>
    </xf>
    <xf numFmtId="0" fontId="3" fillId="0" borderId="0" xfId="55" applyNumberFormat="1" applyFont="1" applyFill="1" applyBorder="1" applyAlignment="1">
      <alignment vertical="center" wrapText="1"/>
      <protection/>
    </xf>
    <xf numFmtId="0" fontId="3" fillId="0" borderId="21" xfId="55" applyNumberFormat="1" applyFont="1" applyFill="1" applyBorder="1" applyAlignment="1">
      <alignment vertical="center" wrapText="1"/>
      <protection/>
    </xf>
    <xf numFmtId="0" fontId="2" fillId="0" borderId="22" xfId="55" applyNumberFormat="1" applyFont="1" applyFill="1" applyBorder="1" applyAlignment="1">
      <alignment vertical="center" wrapText="1"/>
      <protection/>
    </xf>
    <xf numFmtId="0" fontId="3" fillId="0" borderId="23" xfId="56" applyNumberFormat="1" applyFont="1" applyFill="1" applyBorder="1" applyAlignment="1">
      <alignment horizontal="center" vertical="center"/>
      <protection/>
    </xf>
    <xf numFmtId="172" fontId="3" fillId="0" borderId="23" xfId="56" applyNumberFormat="1" applyFont="1" applyFill="1" applyBorder="1" applyAlignment="1">
      <alignment horizontal="center" vertical="center"/>
      <protection/>
    </xf>
    <xf numFmtId="172" fontId="3" fillId="0" borderId="15" xfId="56" applyNumberFormat="1" applyFont="1" applyFill="1" applyBorder="1" applyAlignment="1">
      <alignment horizontal="center" vertical="center"/>
      <protection/>
    </xf>
    <xf numFmtId="0" fontId="3" fillId="0" borderId="24" xfId="56" applyNumberFormat="1" applyFont="1" applyFill="1" applyBorder="1" applyAlignment="1">
      <alignment horizontal="center" vertical="center"/>
      <protection/>
    </xf>
    <xf numFmtId="173" fontId="2" fillId="0" borderId="16" xfId="56" applyNumberFormat="1" applyFont="1" applyFill="1" applyBorder="1" applyAlignment="1">
      <alignment horizontal="right" vertical="center" wrapText="1"/>
      <protection/>
    </xf>
    <xf numFmtId="172" fontId="2" fillId="0" borderId="22" xfId="56" applyNumberFormat="1" applyFont="1" applyFill="1" applyBorder="1" applyAlignment="1">
      <alignment horizontal="left" vertical="center" wrapText="1"/>
      <protection/>
    </xf>
    <xf numFmtId="0" fontId="3" fillId="0" borderId="0" xfId="55" applyNumberFormat="1" applyFont="1" applyFill="1" applyBorder="1" applyAlignment="1">
      <alignment horizontal="center" vertical="center" wrapText="1"/>
      <protection/>
    </xf>
    <xf numFmtId="0" fontId="3" fillId="0" borderId="25" xfId="55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right"/>
    </xf>
    <xf numFmtId="0" fontId="3" fillId="0" borderId="0" xfId="56" applyNumberFormat="1" applyFont="1" applyFill="1" applyAlignment="1">
      <alignment horizontal="left" vertical="center"/>
      <protection/>
    </xf>
    <xf numFmtId="0" fontId="2" fillId="0" borderId="26" xfId="56" applyNumberFormat="1" applyFont="1" applyFill="1" applyBorder="1" applyAlignment="1">
      <alignment vertical="center" wrapText="1"/>
      <protection/>
    </xf>
    <xf numFmtId="0" fontId="2" fillId="0" borderId="16" xfId="56" applyNumberFormat="1" applyFont="1" applyFill="1" applyBorder="1" applyAlignment="1">
      <alignment vertical="center" wrapText="1"/>
      <protection/>
    </xf>
    <xf numFmtId="173" fontId="2" fillId="0" borderId="17" xfId="56" applyNumberFormat="1" applyFont="1" applyFill="1" applyBorder="1" applyAlignment="1">
      <alignment horizontal="right" vertical="center" wrapText="1"/>
      <protection/>
    </xf>
    <xf numFmtId="0" fontId="3" fillId="0" borderId="26" xfId="55" applyNumberFormat="1" applyFont="1" applyFill="1" applyBorder="1" applyAlignment="1">
      <alignment vertical="center" wrapText="1"/>
      <protection/>
    </xf>
    <xf numFmtId="0" fontId="60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25" xfId="56" applyNumberFormat="1" applyFont="1" applyFill="1" applyBorder="1" applyAlignment="1">
      <alignment wrapText="1"/>
      <protection/>
    </xf>
    <xf numFmtId="0" fontId="3" fillId="0" borderId="19" xfId="56" applyNumberFormat="1" applyFont="1" applyFill="1" applyBorder="1" applyAlignment="1">
      <alignment wrapText="1"/>
      <protection/>
    </xf>
    <xf numFmtId="0" fontId="2" fillId="0" borderId="25" xfId="56" applyNumberFormat="1" applyFont="1" applyFill="1" applyBorder="1" applyAlignment="1">
      <alignment vertical="center" wrapText="1"/>
      <protection/>
    </xf>
    <xf numFmtId="0" fontId="5" fillId="0" borderId="0" xfId="56" applyFont="1" applyFill="1">
      <alignment/>
      <protection/>
    </xf>
    <xf numFmtId="0" fontId="3" fillId="0" borderId="15" xfId="56" applyFont="1" applyFill="1" applyBorder="1">
      <alignment/>
      <protection/>
    </xf>
    <xf numFmtId="0" fontId="3" fillId="0" borderId="14" xfId="56" applyFont="1" applyFill="1" applyBorder="1" applyAlignment="1">
      <alignment horizontal="right" vertical="center" wrapText="1"/>
      <protection/>
    </xf>
    <xf numFmtId="0" fontId="3" fillId="0" borderId="0" xfId="56" applyFont="1" applyFill="1" applyBorder="1" applyAlignment="1">
      <alignment vertical="center"/>
      <protection/>
    </xf>
    <xf numFmtId="0" fontId="3" fillId="0" borderId="15" xfId="56" applyFont="1" applyFill="1" applyBorder="1" applyAlignment="1">
      <alignment wrapText="1"/>
      <protection/>
    </xf>
    <xf numFmtId="0" fontId="60" fillId="0" borderId="14" xfId="0" applyFont="1" applyFill="1" applyBorder="1" applyAlignment="1">
      <alignment horizontal="right" vertical="center" wrapText="1"/>
    </xf>
    <xf numFmtId="0" fontId="6" fillId="0" borderId="27" xfId="54" applyFont="1" applyBorder="1" applyAlignment="1" applyProtection="1">
      <alignment horizontal="center" vertical="center"/>
      <protection/>
    </xf>
    <xf numFmtId="0" fontId="4" fillId="0" borderId="15" xfId="54" applyFont="1" applyBorder="1" applyAlignment="1" applyProtection="1">
      <alignment horizontal="left" vertical="center"/>
      <protection/>
    </xf>
    <xf numFmtId="0" fontId="6" fillId="0" borderId="15" xfId="54" applyFont="1" applyBorder="1" applyAlignment="1" applyProtection="1">
      <alignment horizontal="center" vertical="center"/>
      <protection/>
    </xf>
    <xf numFmtId="0" fontId="4" fillId="0" borderId="15" xfId="54" applyFont="1" applyBorder="1" applyAlignment="1" applyProtection="1">
      <alignment horizontal="center" vertical="center"/>
      <protection/>
    </xf>
    <xf numFmtId="0" fontId="6" fillId="0" borderId="28" xfId="54" applyFont="1" applyBorder="1" applyAlignment="1" applyProtection="1">
      <alignment horizontal="center" vertical="center"/>
      <protection/>
    </xf>
    <xf numFmtId="0" fontId="6" fillId="0" borderId="29" xfId="54" applyFont="1" applyBorder="1" applyAlignment="1" applyProtection="1">
      <alignment horizontal="center" vertical="center"/>
      <protection/>
    </xf>
    <xf numFmtId="0" fontId="4" fillId="0" borderId="30" xfId="54" applyFont="1" applyBorder="1" applyAlignment="1" applyProtection="1">
      <alignment horizontal="left" vertical="center"/>
      <protection/>
    </xf>
    <xf numFmtId="0" fontId="6" fillId="0" borderId="30" xfId="54" applyFont="1" applyBorder="1" applyAlignment="1" applyProtection="1">
      <alignment horizontal="center" vertical="center"/>
      <protection/>
    </xf>
    <xf numFmtId="0" fontId="4" fillId="0" borderId="30" xfId="54" applyFont="1" applyBorder="1" applyAlignment="1" applyProtection="1">
      <alignment horizontal="center" vertical="center"/>
      <protection/>
    </xf>
    <xf numFmtId="0" fontId="6" fillId="0" borderId="31" xfId="54" applyFont="1" applyBorder="1" applyAlignment="1" applyProtection="1">
      <alignment horizontal="center" vertical="center"/>
      <protection/>
    </xf>
    <xf numFmtId="0" fontId="4" fillId="0" borderId="0" xfId="54" applyAlignment="1" applyProtection="1">
      <alignment vertical="center"/>
      <protection/>
    </xf>
    <xf numFmtId="0" fontId="9" fillId="0" borderId="0" xfId="54" applyFont="1" applyAlignment="1" applyProtection="1">
      <alignment vertical="center"/>
      <protection/>
    </xf>
    <xf numFmtId="0" fontId="10" fillId="0" borderId="0" xfId="54" applyFont="1" applyAlignment="1" applyProtection="1">
      <alignment vertical="center"/>
      <protection/>
    </xf>
    <xf numFmtId="172" fontId="4" fillId="0" borderId="0" xfId="54" applyNumberFormat="1" applyAlignment="1" applyProtection="1">
      <alignment vertical="center"/>
      <protection/>
    </xf>
    <xf numFmtId="0" fontId="61" fillId="0" borderId="0" xfId="54" applyFont="1" applyBorder="1" applyAlignment="1" applyProtection="1">
      <alignment vertical="center"/>
      <protection/>
    </xf>
    <xf numFmtId="0" fontId="4" fillId="0" borderId="0" xfId="54" applyBorder="1" applyAlignment="1" applyProtection="1">
      <alignment vertical="center"/>
      <protection/>
    </xf>
    <xf numFmtId="0" fontId="11" fillId="0" borderId="0" xfId="54" applyFont="1" applyBorder="1" applyAlignment="1" applyProtection="1">
      <alignment vertical="center"/>
      <protection/>
    </xf>
    <xf numFmtId="0" fontId="6" fillId="0" borderId="0" xfId="54" applyFont="1" applyAlignment="1" applyProtection="1">
      <alignment horizontal="center" vertical="center"/>
      <protection/>
    </xf>
    <xf numFmtId="0" fontId="6" fillId="0" borderId="0" xfId="54" applyFont="1" applyAlignment="1" applyProtection="1">
      <alignment horizontal="left" vertical="center"/>
      <protection/>
    </xf>
    <xf numFmtId="0" fontId="4" fillId="0" borderId="0" xfId="54" applyAlignment="1" applyProtection="1">
      <alignment horizontal="center" vertical="center"/>
      <protection/>
    </xf>
    <xf numFmtId="0" fontId="60" fillId="0" borderId="0" xfId="0" applyNumberFormat="1" applyFont="1" applyFill="1" applyAlignment="1">
      <alignment vertical="center"/>
    </xf>
    <xf numFmtId="0" fontId="62" fillId="0" borderId="0" xfId="0" applyFont="1" applyFill="1" applyAlignment="1">
      <alignment/>
    </xf>
    <xf numFmtId="0" fontId="63" fillId="0" borderId="13" xfId="55" applyFont="1" applyFill="1" applyBorder="1" applyAlignment="1">
      <alignment vertical="center" wrapText="1"/>
      <protection/>
    </xf>
    <xf numFmtId="0" fontId="63" fillId="0" borderId="13" xfId="55" applyFont="1" applyFill="1" applyBorder="1" applyAlignment="1">
      <alignment horizontal="center" vertical="center" wrapText="1"/>
      <protection/>
    </xf>
    <xf numFmtId="0" fontId="63" fillId="0" borderId="13" xfId="55" applyNumberFormat="1" applyFont="1" applyFill="1" applyBorder="1" applyAlignment="1">
      <alignment horizontal="center" vertical="center" wrapText="1"/>
      <protection/>
    </xf>
    <xf numFmtId="0" fontId="63" fillId="0" borderId="26" xfId="0" applyNumberFormat="1" applyFont="1" applyFill="1" applyBorder="1" applyAlignment="1">
      <alignment vertical="center" wrapText="1"/>
    </xf>
    <xf numFmtId="0" fontId="60" fillId="0" borderId="23" xfId="0" applyNumberFormat="1" applyFont="1" applyFill="1" applyBorder="1" applyAlignment="1">
      <alignment horizontal="center" vertical="center"/>
    </xf>
    <xf numFmtId="172" fontId="60" fillId="0" borderId="23" xfId="0" applyNumberFormat="1" applyFont="1" applyFill="1" applyBorder="1" applyAlignment="1">
      <alignment horizontal="center" vertical="center"/>
    </xf>
    <xf numFmtId="172" fontId="60" fillId="0" borderId="15" xfId="0" applyNumberFormat="1" applyFont="1" applyFill="1" applyBorder="1" applyAlignment="1">
      <alignment horizontal="center" vertical="center"/>
    </xf>
    <xf numFmtId="0" fontId="63" fillId="0" borderId="16" xfId="0" applyNumberFormat="1" applyFont="1" applyFill="1" applyBorder="1" applyAlignment="1">
      <alignment vertical="center" wrapText="1"/>
    </xf>
    <xf numFmtId="0" fontId="60" fillId="0" borderId="17" xfId="55" applyNumberFormat="1" applyFont="1" applyFill="1" applyBorder="1" applyAlignment="1">
      <alignment horizontal="center" vertical="center" wrapText="1"/>
      <protection/>
    </xf>
    <xf numFmtId="0" fontId="60" fillId="0" borderId="18" xfId="55" applyNumberFormat="1" applyFont="1" applyFill="1" applyBorder="1" applyAlignment="1">
      <alignment horizontal="center" vertical="center" wrapText="1"/>
      <protection/>
    </xf>
    <xf numFmtId="173" fontId="63" fillId="0" borderId="16" xfId="0" applyNumberFormat="1" applyFont="1" applyFill="1" applyBorder="1" applyAlignment="1">
      <alignment horizontal="right" vertical="center" wrapText="1"/>
    </xf>
    <xf numFmtId="173" fontId="63" fillId="0" borderId="17" xfId="0" applyNumberFormat="1" applyFont="1" applyFill="1" applyBorder="1" applyAlignment="1">
      <alignment horizontal="right" vertical="center" wrapText="1"/>
    </xf>
    <xf numFmtId="172" fontId="63" fillId="0" borderId="22" xfId="0" applyNumberFormat="1" applyFont="1" applyFill="1" applyBorder="1" applyAlignment="1">
      <alignment horizontal="left" vertical="center" wrapText="1"/>
    </xf>
    <xf numFmtId="0" fontId="60" fillId="0" borderId="16" xfId="55" applyNumberFormat="1" applyFont="1" applyFill="1" applyBorder="1" applyAlignment="1">
      <alignment vertical="center" wrapText="1"/>
      <protection/>
    </xf>
    <xf numFmtId="0" fontId="60" fillId="0" borderId="19" xfId="55" applyNumberFormat="1" applyFont="1" applyFill="1" applyBorder="1" applyAlignment="1">
      <alignment horizontal="center" vertical="center" wrapText="1"/>
      <protection/>
    </xf>
    <xf numFmtId="0" fontId="3" fillId="0" borderId="15" xfId="56" applyNumberFormat="1" applyFont="1" applyFill="1" applyBorder="1" applyAlignment="1">
      <alignment horizontal="center" vertical="center"/>
      <protection/>
    </xf>
    <xf numFmtId="172" fontId="3" fillId="0" borderId="24" xfId="56" applyNumberFormat="1" applyFont="1" applyFill="1" applyBorder="1" applyAlignment="1">
      <alignment horizontal="center" vertical="center"/>
      <protection/>
    </xf>
    <xf numFmtId="0" fontId="64" fillId="0" borderId="0" xfId="0" applyNumberFormat="1" applyFont="1" applyFill="1" applyAlignment="1">
      <alignment horizontal="right" vertical="center"/>
    </xf>
    <xf numFmtId="0" fontId="60" fillId="0" borderId="0" xfId="55" applyFont="1" applyFill="1" applyBorder="1" applyAlignment="1">
      <alignment vertical="center" wrapText="1"/>
      <protection/>
    </xf>
    <xf numFmtId="0" fontId="60" fillId="0" borderId="21" xfId="55" applyFont="1" applyFill="1" applyBorder="1" applyAlignment="1">
      <alignment horizontal="center" vertical="center" wrapText="1"/>
      <protection/>
    </xf>
    <xf numFmtId="0" fontId="60" fillId="0" borderId="20" xfId="55" applyFont="1" applyFill="1" applyBorder="1" applyAlignment="1">
      <alignment vertical="center" wrapText="1"/>
      <protection/>
    </xf>
    <xf numFmtId="0" fontId="60" fillId="0" borderId="12" xfId="55" applyNumberFormat="1" applyFont="1" applyFill="1" applyBorder="1" applyAlignment="1">
      <alignment horizontal="left" vertical="center" wrapText="1"/>
      <protection/>
    </xf>
    <xf numFmtId="0" fontId="60" fillId="0" borderId="11" xfId="55" applyNumberFormat="1" applyFont="1" applyFill="1" applyBorder="1" applyAlignment="1">
      <alignment horizontal="left" vertical="center" wrapText="1"/>
      <protection/>
    </xf>
    <xf numFmtId="0" fontId="60" fillId="0" borderId="10" xfId="55" applyNumberFormat="1" applyFont="1" applyFill="1" applyBorder="1" applyAlignment="1">
      <alignment horizontal="left" vertical="center" wrapText="1"/>
      <protection/>
    </xf>
    <xf numFmtId="172" fontId="4" fillId="0" borderId="32" xfId="54" applyNumberFormat="1" applyFont="1" applyBorder="1" applyAlignment="1" applyProtection="1">
      <alignment horizontal="center" vertical="center"/>
      <protection/>
    </xf>
    <xf numFmtId="172" fontId="6" fillId="0" borderId="33" xfId="54" applyNumberFormat="1" applyFont="1" applyBorder="1" applyAlignment="1" applyProtection="1">
      <alignment horizontal="center" vertical="center"/>
      <protection/>
    </xf>
    <xf numFmtId="172" fontId="4" fillId="0" borderId="34" xfId="54" applyNumberFormat="1" applyFont="1" applyBorder="1" applyAlignment="1" applyProtection="1">
      <alignment horizontal="center" vertical="center"/>
      <protection/>
    </xf>
    <xf numFmtId="172" fontId="4" fillId="0" borderId="35" xfId="54" applyNumberFormat="1" applyFont="1" applyBorder="1" applyAlignment="1" applyProtection="1">
      <alignment horizontal="center" vertical="center"/>
      <protection/>
    </xf>
    <xf numFmtId="172" fontId="6" fillId="0" borderId="36" xfId="54" applyNumberFormat="1" applyFont="1" applyBorder="1" applyAlignment="1" applyProtection="1">
      <alignment horizontal="center" vertical="center"/>
      <protection/>
    </xf>
    <xf numFmtId="172" fontId="4" fillId="0" borderId="37" xfId="54" applyNumberFormat="1" applyFont="1" applyBorder="1" applyAlignment="1" applyProtection="1">
      <alignment horizontal="center" vertical="center"/>
      <protection/>
    </xf>
    <xf numFmtId="0" fontId="10" fillId="0" borderId="38" xfId="54" applyFont="1" applyFill="1" applyBorder="1" applyAlignment="1" applyProtection="1">
      <alignment vertical="center"/>
      <protection/>
    </xf>
    <xf numFmtId="0" fontId="10" fillId="0" borderId="39" xfId="54" applyFont="1" applyFill="1" applyBorder="1" applyAlignment="1" applyProtection="1">
      <alignment vertical="center"/>
      <protection/>
    </xf>
    <xf numFmtId="0" fontId="10" fillId="0" borderId="39" xfId="54" applyFont="1" applyFill="1" applyBorder="1" applyAlignment="1" applyProtection="1">
      <alignment horizontal="center" vertical="center"/>
      <protection/>
    </xf>
    <xf numFmtId="0" fontId="10" fillId="0" borderId="0" xfId="54" applyFont="1" applyFill="1" applyBorder="1" applyAlignment="1" applyProtection="1">
      <alignment vertical="center"/>
      <protection/>
    </xf>
    <xf numFmtId="0" fontId="7" fillId="0" borderId="40" xfId="54" applyFont="1" applyFill="1" applyBorder="1" applyAlignment="1" applyProtection="1">
      <alignment vertical="center"/>
      <protection/>
    </xf>
    <xf numFmtId="0" fontId="7" fillId="0" borderId="41" xfId="54" applyFont="1" applyFill="1" applyBorder="1" applyAlignment="1" applyProtection="1">
      <alignment vertical="center"/>
      <protection/>
    </xf>
    <xf numFmtId="0" fontId="8" fillId="0" borderId="42" xfId="54" applyFont="1" applyFill="1" applyBorder="1" applyAlignment="1" applyProtection="1">
      <alignment horizontal="center" vertical="center"/>
      <protection/>
    </xf>
    <xf numFmtId="0" fontId="7" fillId="0" borderId="43" xfId="54" applyFont="1" applyFill="1" applyBorder="1" applyAlignment="1" applyProtection="1">
      <alignment vertical="center"/>
      <protection/>
    </xf>
    <xf numFmtId="0" fontId="10" fillId="0" borderId="44" xfId="54" applyFont="1" applyFill="1" applyBorder="1" applyAlignment="1" applyProtection="1">
      <alignment vertical="center"/>
      <protection/>
    </xf>
    <xf numFmtId="0" fontId="10" fillId="0" borderId="10" xfId="54" applyFont="1" applyFill="1" applyBorder="1" applyAlignment="1" applyProtection="1">
      <alignment horizontal="center" vertical="center"/>
      <protection/>
    </xf>
    <xf numFmtId="0" fontId="10" fillId="0" borderId="11" xfId="54" applyFont="1" applyFill="1" applyBorder="1" applyAlignment="1" applyProtection="1">
      <alignment horizontal="center" vertical="center"/>
      <protection/>
    </xf>
    <xf numFmtId="0" fontId="10" fillId="0" borderId="12" xfId="54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0" fillId="0" borderId="41" xfId="54" applyFont="1" applyFill="1" applyBorder="1" applyAlignment="1" applyProtection="1">
      <alignment vertical="center"/>
      <protection/>
    </xf>
    <xf numFmtId="0" fontId="4" fillId="33" borderId="0" xfId="54" applyFont="1" applyFill="1" applyAlignment="1" applyProtection="1">
      <alignment vertical="center"/>
      <protection/>
    </xf>
    <xf numFmtId="0" fontId="4" fillId="0" borderId="0" xfId="54" applyFont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4" fillId="34" borderId="0" xfId="54" applyFill="1" applyAlignment="1" applyProtection="1">
      <alignment horizontal="center" vertical="center"/>
      <protection/>
    </xf>
    <xf numFmtId="173" fontId="2" fillId="0" borderId="0" xfId="56" applyNumberFormat="1" applyFont="1" applyFill="1" applyBorder="1" applyAlignment="1">
      <alignment horizontal="right" vertical="center" wrapText="1"/>
      <protection/>
    </xf>
    <xf numFmtId="172" fontId="2" fillId="0" borderId="0" xfId="56" applyNumberFormat="1" applyFont="1" applyFill="1" applyBorder="1" applyAlignment="1">
      <alignment horizontal="left" vertical="center" wrapText="1"/>
      <protection/>
    </xf>
    <xf numFmtId="0" fontId="3" fillId="0" borderId="45" xfId="56" applyNumberFormat="1" applyFont="1" applyFill="1" applyBorder="1" applyAlignment="1">
      <alignment horizontal="center" vertical="center"/>
      <protection/>
    </xf>
    <xf numFmtId="172" fontId="3" fillId="0" borderId="46" xfId="56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2" fillId="0" borderId="13" xfId="55" applyFont="1" applyFill="1" applyBorder="1" applyAlignment="1">
      <alignment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3" fillId="0" borderId="20" xfId="55" applyFont="1" applyFill="1" applyBorder="1" applyAlignment="1">
      <alignment vertical="center" wrapText="1"/>
      <protection/>
    </xf>
    <xf numFmtId="0" fontId="3" fillId="0" borderId="0" xfId="55" applyFont="1" applyFill="1" applyBorder="1" applyAlignment="1">
      <alignment vertical="center" wrapText="1"/>
      <protection/>
    </xf>
    <xf numFmtId="0" fontId="3" fillId="0" borderId="21" xfId="55" applyFont="1" applyFill="1" applyBorder="1" applyAlignment="1">
      <alignment horizontal="center" vertical="center" wrapText="1"/>
      <protection/>
    </xf>
    <xf numFmtId="0" fontId="2" fillId="0" borderId="22" xfId="55" applyFont="1" applyFill="1" applyBorder="1" applyAlignment="1">
      <alignment vertical="center" wrapText="1"/>
      <protection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vertical="center" wrapText="1"/>
    </xf>
    <xf numFmtId="0" fontId="3" fillId="0" borderId="23" xfId="0" applyNumberFormat="1" applyFont="1" applyFill="1" applyBorder="1" applyAlignment="1">
      <alignment horizontal="center" vertical="center"/>
    </xf>
    <xf numFmtId="172" fontId="3" fillId="0" borderId="23" xfId="0" applyNumberFormat="1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 wrapText="1"/>
    </xf>
    <xf numFmtId="173" fontId="2" fillId="0" borderId="16" xfId="0" applyNumberFormat="1" applyFont="1" applyFill="1" applyBorder="1" applyAlignment="1">
      <alignment horizontal="right" vertical="center" wrapText="1"/>
    </xf>
    <xf numFmtId="172" fontId="2" fillId="0" borderId="2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25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2" fillId="0" borderId="16" xfId="55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>
      <alignment vertical="center" wrapText="1"/>
    </xf>
    <xf numFmtId="0" fontId="63" fillId="0" borderId="0" xfId="0" applyNumberFormat="1" applyFont="1" applyFill="1" applyAlignment="1">
      <alignment vertical="center"/>
    </xf>
    <xf numFmtId="0" fontId="63" fillId="0" borderId="22" xfId="55" applyFont="1" applyFill="1" applyBorder="1" applyAlignment="1">
      <alignment vertical="center" wrapText="1"/>
      <protection/>
    </xf>
    <xf numFmtId="0" fontId="63" fillId="0" borderId="25" xfId="0" applyNumberFormat="1" applyFont="1" applyFill="1" applyBorder="1" applyAlignment="1">
      <alignment vertical="center" wrapText="1"/>
    </xf>
    <xf numFmtId="172" fontId="3" fillId="0" borderId="45" xfId="56" applyNumberFormat="1" applyFont="1" applyFill="1" applyBorder="1" applyAlignment="1">
      <alignment horizontal="center" vertical="center"/>
      <protection/>
    </xf>
    <xf numFmtId="0" fontId="4" fillId="0" borderId="0" xfId="54" applyFont="1" applyBorder="1" applyAlignment="1" applyProtection="1">
      <alignment horizontal="left" vertical="center"/>
      <protection/>
    </xf>
    <xf numFmtId="0" fontId="4" fillId="0" borderId="0" xfId="54" applyFont="1" applyBorder="1" applyAlignment="1" applyProtection="1">
      <alignment vertical="center"/>
      <protection/>
    </xf>
    <xf numFmtId="0" fontId="6" fillId="0" borderId="0" xfId="54" applyFont="1" applyBorder="1" applyAlignment="1" applyProtection="1">
      <alignment horizontal="center" vertical="center"/>
      <protection/>
    </xf>
    <xf numFmtId="0" fontId="4" fillId="0" borderId="0" xfId="54" applyFont="1" applyBorder="1" applyAlignment="1" applyProtection="1">
      <alignment horizontal="center" vertical="center"/>
      <protection/>
    </xf>
    <xf numFmtId="172" fontId="4" fillId="0" borderId="0" xfId="54" applyNumberFormat="1" applyFont="1" applyBorder="1" applyAlignment="1" applyProtection="1">
      <alignment horizontal="center" vertical="center"/>
      <protection/>
    </xf>
    <xf numFmtId="172" fontId="6" fillId="0" borderId="0" xfId="54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6" fillId="0" borderId="38" xfId="54" applyFont="1" applyBorder="1" applyAlignment="1" applyProtection="1">
      <alignment horizontal="center" vertical="center"/>
      <protection/>
    </xf>
    <xf numFmtId="0" fontId="4" fillId="0" borderId="15" xfId="54" applyFont="1" applyBorder="1" applyAlignment="1" applyProtection="1">
      <alignment horizontal="center"/>
      <protection/>
    </xf>
    <xf numFmtId="0" fontId="4" fillId="0" borderId="30" xfId="54" applyFont="1" applyBorder="1" applyAlignment="1" applyProtection="1">
      <alignment horizontal="center"/>
      <protection/>
    </xf>
    <xf numFmtId="0" fontId="65" fillId="35" borderId="0" xfId="0" applyFont="1" applyFill="1" applyAlignment="1">
      <alignment/>
    </xf>
    <xf numFmtId="0" fontId="3" fillId="0" borderId="0" xfId="56" applyNumberFormat="1" applyFont="1" applyFill="1" applyBorder="1" applyAlignment="1">
      <alignment horizontal="center" wrapText="1"/>
      <protection/>
    </xf>
    <xf numFmtId="0" fontId="3" fillId="0" borderId="21" xfId="56" applyNumberFormat="1" applyFont="1" applyFill="1" applyBorder="1" applyAlignment="1">
      <alignment horizontal="center" wrapText="1"/>
      <protection/>
    </xf>
    <xf numFmtId="0" fontId="3" fillId="0" borderId="25" xfId="56" applyNumberFormat="1" applyFont="1" applyFill="1" applyBorder="1" applyAlignment="1">
      <alignment horizontal="center" wrapText="1"/>
      <protection/>
    </xf>
    <xf numFmtId="0" fontId="3" fillId="0" borderId="19" xfId="56" applyNumberFormat="1" applyFont="1" applyFill="1" applyBorder="1" applyAlignment="1">
      <alignment horizontal="center" wrapText="1"/>
      <protection/>
    </xf>
    <xf numFmtId="0" fontId="13" fillId="0" borderId="0" xfId="54" applyFont="1" applyBorder="1" applyAlignment="1" applyProtection="1">
      <alignment horizontal="center" vertical="center"/>
      <protection/>
    </xf>
    <xf numFmtId="0" fontId="10" fillId="0" borderId="38" xfId="54" applyFont="1" applyFill="1" applyBorder="1" applyAlignment="1" applyProtection="1">
      <alignment horizontal="center" vertical="center"/>
      <protection/>
    </xf>
    <xf numFmtId="0" fontId="10" fillId="0" borderId="44" xfId="54" applyFont="1" applyFill="1" applyBorder="1" applyAlignment="1" applyProtection="1">
      <alignment horizontal="center" vertical="center"/>
      <protection/>
    </xf>
    <xf numFmtId="0" fontId="5" fillId="0" borderId="0" xfId="56" applyFont="1" applyFill="1" applyAlignment="1">
      <alignment horizontal="center"/>
      <protection/>
    </xf>
    <xf numFmtId="0" fontId="4" fillId="0" borderId="15" xfId="54" applyFont="1" applyFill="1" applyBorder="1" applyAlignment="1" applyProtection="1">
      <alignment horizontal="left" vertical="center"/>
      <protection/>
    </xf>
    <xf numFmtId="0" fontId="6" fillId="0" borderId="15" xfId="54" applyFont="1" applyFill="1" applyBorder="1" applyAlignment="1" applyProtection="1">
      <alignment horizontal="center" vertical="center"/>
      <protection/>
    </xf>
    <xf numFmtId="0" fontId="4" fillId="0" borderId="15" xfId="54" applyFont="1" applyFill="1" applyBorder="1" applyAlignment="1" applyProtection="1">
      <alignment horizontal="center" vertical="center"/>
      <protection/>
    </xf>
    <xf numFmtId="172" fontId="4" fillId="0" borderId="32" xfId="54" applyNumberFormat="1" applyFont="1" applyFill="1" applyBorder="1" applyAlignment="1" applyProtection="1">
      <alignment horizontal="center" vertical="center"/>
      <protection/>
    </xf>
    <xf numFmtId="172" fontId="6" fillId="0" borderId="33" xfId="54" applyNumberFormat="1" applyFont="1" applyFill="1" applyBorder="1" applyAlignment="1" applyProtection="1">
      <alignment horizontal="center" vertical="center"/>
      <protection/>
    </xf>
    <xf numFmtId="172" fontId="4" fillId="0" borderId="34" xfId="54" applyNumberFormat="1" applyFont="1" applyFill="1" applyBorder="1" applyAlignment="1" applyProtection="1">
      <alignment horizontal="center" vertical="center"/>
      <protection/>
    </xf>
    <xf numFmtId="0" fontId="4" fillId="0" borderId="15" xfId="54" applyFont="1" applyFill="1" applyBorder="1" applyAlignment="1" applyProtection="1">
      <alignment horizontal="center"/>
      <protection/>
    </xf>
    <xf numFmtId="0" fontId="4" fillId="0" borderId="30" xfId="54" applyFont="1" applyFill="1" applyBorder="1" applyAlignment="1" applyProtection="1">
      <alignment horizontal="left" vertical="center"/>
      <protection/>
    </xf>
    <xf numFmtId="0" fontId="6" fillId="0" borderId="30" xfId="54" applyFont="1" applyFill="1" applyBorder="1" applyAlignment="1" applyProtection="1">
      <alignment horizontal="center" vertical="center"/>
      <protection/>
    </xf>
    <xf numFmtId="0" fontId="4" fillId="0" borderId="30" xfId="54" applyFont="1" applyFill="1" applyBorder="1" applyAlignment="1" applyProtection="1">
      <alignment horizontal="center" vertical="center"/>
      <protection/>
    </xf>
    <xf numFmtId="172" fontId="4" fillId="0" borderId="35" xfId="54" applyNumberFormat="1" applyFont="1" applyFill="1" applyBorder="1" applyAlignment="1" applyProtection="1">
      <alignment horizontal="center" vertical="center"/>
      <protection/>
    </xf>
    <xf numFmtId="172" fontId="6" fillId="0" borderId="36" xfId="54" applyNumberFormat="1" applyFont="1" applyFill="1" applyBorder="1" applyAlignment="1" applyProtection="1">
      <alignment horizontal="center" vertical="center"/>
      <protection/>
    </xf>
    <xf numFmtId="172" fontId="4" fillId="0" borderId="37" xfId="54" applyNumberFormat="1" applyFont="1" applyFill="1" applyBorder="1" applyAlignment="1" applyProtection="1">
      <alignment horizontal="center" vertical="center"/>
      <protection/>
    </xf>
    <xf numFmtId="0" fontId="4" fillId="0" borderId="30" xfId="54" applyFont="1" applyFill="1" applyBorder="1" applyAlignment="1" applyProtection="1">
      <alignment horizontal="center"/>
      <protection/>
    </xf>
    <xf numFmtId="0" fontId="2" fillId="0" borderId="0" xfId="56" applyNumberFormat="1" applyFont="1" applyFill="1" applyBorder="1" applyAlignment="1">
      <alignment vertical="center" wrapText="1"/>
      <protection/>
    </xf>
    <xf numFmtId="0" fontId="13" fillId="0" borderId="0" xfId="56" applyFont="1" applyFill="1">
      <alignment/>
      <protection/>
    </xf>
    <xf numFmtId="0" fontId="37" fillId="0" borderId="14" xfId="0" applyFont="1" applyFill="1" applyBorder="1" applyAlignment="1">
      <alignment vertical="center" wrapText="1"/>
    </xf>
    <xf numFmtId="0" fontId="37" fillId="0" borderId="14" xfId="0" applyFont="1" applyFill="1" applyBorder="1" applyAlignment="1">
      <alignment horizontal="right" vertical="center" wrapText="1"/>
    </xf>
    <xf numFmtId="0" fontId="0" fillId="0" borderId="14" xfId="0" applyFill="1" applyBorder="1" applyAlignment="1">
      <alignment vertical="center" wrapText="1"/>
    </xf>
    <xf numFmtId="0" fontId="0" fillId="0" borderId="14" xfId="0" applyFill="1" applyBorder="1" applyAlignment="1">
      <alignment horizontal="right" vertical="center" wrapText="1"/>
    </xf>
    <xf numFmtId="0" fontId="15" fillId="0" borderId="0" xfId="0" applyFont="1" applyFill="1" applyAlignment="1">
      <alignment/>
    </xf>
    <xf numFmtId="0" fontId="16" fillId="0" borderId="0" xfId="56" applyNumberFormat="1" applyFont="1" applyFill="1" applyAlignment="1">
      <alignment vertical="center"/>
      <protection/>
    </xf>
    <xf numFmtId="0" fontId="3" fillId="0" borderId="47" xfId="56" applyNumberFormat="1" applyFont="1" applyFill="1" applyBorder="1" applyAlignment="1">
      <alignment wrapText="1"/>
      <protection/>
    </xf>
    <xf numFmtId="0" fontId="3" fillId="0" borderId="48" xfId="56" applyNumberFormat="1" applyFont="1" applyFill="1" applyBorder="1" applyAlignment="1">
      <alignment horizontal="center" wrapText="1"/>
      <protection/>
    </xf>
    <xf numFmtId="0" fontId="38" fillId="0" borderId="14" xfId="0" applyFont="1" applyFill="1" applyBorder="1" applyAlignment="1">
      <alignment vertical="center" wrapText="1"/>
    </xf>
    <xf numFmtId="0" fontId="3" fillId="0" borderId="49" xfId="55" applyNumberFormat="1" applyFont="1" applyFill="1" applyBorder="1" applyAlignment="1">
      <alignment horizontal="left" vertical="center"/>
      <protection/>
    </xf>
    <xf numFmtId="0" fontId="37" fillId="0" borderId="14" xfId="0" applyFont="1" applyFill="1" applyBorder="1" applyAlignment="1">
      <alignment vertical="center" wrapText="1"/>
    </xf>
    <xf numFmtId="0" fontId="37" fillId="0" borderId="14" xfId="0" applyFont="1" applyFill="1" applyBorder="1" applyAlignment="1">
      <alignment horizontal="right" vertical="center" wrapText="1"/>
    </xf>
    <xf numFmtId="0" fontId="62" fillId="0" borderId="14" xfId="0" applyFont="1" applyFill="1" applyBorder="1" applyAlignment="1">
      <alignment horizontal="right" vertical="center" wrapText="1"/>
    </xf>
    <xf numFmtId="0" fontId="37" fillId="0" borderId="14" xfId="56" applyFont="1" applyFill="1" applyBorder="1" applyAlignment="1">
      <alignment horizontal="right" vertical="center" wrapText="1"/>
      <protection/>
    </xf>
    <xf numFmtId="0" fontId="37" fillId="0" borderId="15" xfId="56" applyFont="1" applyFill="1" applyBorder="1">
      <alignment/>
      <protection/>
    </xf>
    <xf numFmtId="0" fontId="62" fillId="0" borderId="50" xfId="0" applyFont="1" applyFill="1" applyBorder="1" applyAlignment="1">
      <alignment horizontal="right" vertical="center" wrapText="1"/>
    </xf>
    <xf numFmtId="0" fontId="62" fillId="0" borderId="51" xfId="0" applyFont="1" applyFill="1" applyBorder="1" applyAlignment="1">
      <alignment horizontal="right" vertical="center" wrapText="1"/>
    </xf>
    <xf numFmtId="0" fontId="37" fillId="0" borderId="15" xfId="56" applyFont="1" applyFill="1" applyBorder="1" applyAlignment="1">
      <alignment wrapText="1"/>
      <protection/>
    </xf>
    <xf numFmtId="0" fontId="37" fillId="0" borderId="52" xfId="56" applyFont="1" applyFill="1" applyBorder="1" applyAlignment="1">
      <alignment horizontal="right" vertical="center" wrapText="1"/>
      <protection/>
    </xf>
    <xf numFmtId="0" fontId="37" fillId="0" borderId="46" xfId="56" applyNumberFormat="1" applyFont="1" applyFill="1" applyBorder="1" applyAlignment="1">
      <alignment horizontal="center" vertical="center"/>
      <protection/>
    </xf>
    <xf numFmtId="172" fontId="37" fillId="0" borderId="46" xfId="56" applyNumberFormat="1" applyFont="1" applyFill="1" applyBorder="1" applyAlignment="1">
      <alignment horizontal="center" vertical="center"/>
      <protection/>
    </xf>
    <xf numFmtId="172" fontId="37" fillId="0" borderId="15" xfId="56" applyNumberFormat="1" applyFont="1" applyFill="1" applyBorder="1" applyAlignment="1">
      <alignment horizontal="center" vertical="center"/>
      <protection/>
    </xf>
    <xf numFmtId="0" fontId="63" fillId="0" borderId="18" xfId="55" applyFont="1" applyFill="1" applyBorder="1" applyAlignment="1" applyProtection="1">
      <alignment vertical="center" wrapText="1"/>
      <protection locked="0"/>
    </xf>
    <xf numFmtId="0" fontId="37" fillId="0" borderId="18" xfId="55" applyNumberFormat="1" applyFont="1" applyFill="1" applyBorder="1" applyAlignment="1">
      <alignment horizontal="center" vertical="center" wrapText="1"/>
      <protection/>
    </xf>
    <xf numFmtId="0" fontId="37" fillId="0" borderId="19" xfId="55" applyNumberFormat="1" applyFont="1" applyFill="1" applyBorder="1" applyAlignment="1">
      <alignment horizontal="center" vertical="center" wrapText="1"/>
      <protection/>
    </xf>
    <xf numFmtId="0" fontId="38" fillId="0" borderId="0" xfId="56" applyNumberFormat="1" applyFont="1" applyFill="1" applyAlignment="1">
      <alignment vertical="center"/>
      <protection/>
    </xf>
    <xf numFmtId="0" fontId="37" fillId="0" borderId="0" xfId="56" applyNumberFormat="1" applyFont="1" applyFill="1" applyAlignment="1">
      <alignment vertical="center"/>
      <protection/>
    </xf>
    <xf numFmtId="0" fontId="39" fillId="0" borderId="0" xfId="56" applyFont="1" applyFill="1">
      <alignment/>
      <protection/>
    </xf>
    <xf numFmtId="0" fontId="37" fillId="0" borderId="0" xfId="56" applyNumberFormat="1" applyFont="1" applyFill="1" applyAlignment="1">
      <alignment horizontal="right" vertical="center"/>
      <protection/>
    </xf>
    <xf numFmtId="0" fontId="37" fillId="0" borderId="0" xfId="56" applyNumberFormat="1" applyFont="1" applyFill="1" applyAlignment="1">
      <alignment horizontal="left" vertical="center"/>
      <protection/>
    </xf>
    <xf numFmtId="0" fontId="37" fillId="0" borderId="11" xfId="56" applyNumberFormat="1" applyFont="1" applyFill="1" applyBorder="1" applyAlignment="1">
      <alignment horizontal="center" wrapText="1"/>
      <protection/>
    </xf>
    <xf numFmtId="0" fontId="38" fillId="0" borderId="13" xfId="55" applyFont="1" applyFill="1" applyBorder="1" applyAlignment="1">
      <alignment vertical="center" wrapText="1"/>
      <protection/>
    </xf>
    <xf numFmtId="0" fontId="38" fillId="0" borderId="13" xfId="55" applyFont="1" applyFill="1" applyBorder="1" applyAlignment="1">
      <alignment horizontal="center" vertical="center" wrapText="1"/>
      <protection/>
    </xf>
    <xf numFmtId="0" fontId="38" fillId="0" borderId="13" xfId="55" applyNumberFormat="1" applyFont="1" applyFill="1" applyBorder="1" applyAlignment="1">
      <alignment horizontal="center" vertical="center" wrapText="1"/>
      <protection/>
    </xf>
    <xf numFmtId="0" fontId="37" fillId="0" borderId="0" xfId="56" applyNumberFormat="1" applyFont="1" applyFill="1" applyBorder="1" applyAlignment="1">
      <alignment horizontal="center" wrapText="1"/>
      <protection/>
    </xf>
    <xf numFmtId="0" fontId="38" fillId="0" borderId="15" xfId="55" applyFont="1" applyFill="1" applyBorder="1" applyAlignment="1">
      <alignment vertical="center" wrapText="1"/>
      <protection/>
    </xf>
    <xf numFmtId="0" fontId="38" fillId="0" borderId="22" xfId="55" applyFont="1" applyFill="1" applyBorder="1" applyAlignment="1">
      <alignment horizontal="center" vertical="center" wrapText="1"/>
      <protection/>
    </xf>
    <xf numFmtId="0" fontId="38" fillId="0" borderId="26" xfId="56" applyNumberFormat="1" applyFont="1" applyFill="1" applyBorder="1" applyAlignment="1">
      <alignment vertical="center" wrapText="1"/>
      <protection/>
    </xf>
    <xf numFmtId="0" fontId="37" fillId="0" borderId="23" xfId="56" applyNumberFormat="1" applyFont="1" applyFill="1" applyBorder="1" applyAlignment="1">
      <alignment horizontal="center" vertical="center"/>
      <protection/>
    </xf>
    <xf numFmtId="172" fontId="37" fillId="0" borderId="23" xfId="56" applyNumberFormat="1" applyFont="1" applyFill="1" applyBorder="1" applyAlignment="1">
      <alignment horizontal="center" vertical="center"/>
      <protection/>
    </xf>
    <xf numFmtId="0" fontId="37" fillId="0" borderId="25" xfId="56" applyNumberFormat="1" applyFont="1" applyFill="1" applyBorder="1" applyAlignment="1">
      <alignment horizontal="center" wrapText="1"/>
      <protection/>
    </xf>
    <xf numFmtId="0" fontId="38" fillId="0" borderId="16" xfId="56" applyNumberFormat="1" applyFont="1" applyFill="1" applyBorder="1" applyAlignment="1">
      <alignment vertical="center" wrapText="1"/>
      <protection/>
    </xf>
    <xf numFmtId="0" fontId="37" fillId="0" borderId="17" xfId="55" applyNumberFormat="1" applyFont="1" applyFill="1" applyBorder="1" applyAlignment="1">
      <alignment horizontal="center" vertical="center" wrapText="1"/>
      <protection/>
    </xf>
    <xf numFmtId="173" fontId="38" fillId="0" borderId="16" xfId="56" applyNumberFormat="1" applyFont="1" applyFill="1" applyBorder="1" applyAlignment="1">
      <alignment horizontal="right" vertical="center" wrapText="1"/>
      <protection/>
    </xf>
    <xf numFmtId="173" fontId="38" fillId="0" borderId="17" xfId="56" applyNumberFormat="1" applyFont="1" applyFill="1" applyBorder="1" applyAlignment="1">
      <alignment horizontal="right" vertical="center" wrapText="1"/>
      <protection/>
    </xf>
    <xf numFmtId="172" fontId="38" fillId="0" borderId="22" xfId="56" applyNumberFormat="1" applyFont="1" applyFill="1" applyBorder="1" applyAlignment="1">
      <alignment horizontal="left" vertical="center" wrapText="1"/>
      <protection/>
    </xf>
    <xf numFmtId="0" fontId="37" fillId="0" borderId="26" xfId="55" applyNumberFormat="1" applyFont="1" applyFill="1" applyBorder="1" applyAlignment="1">
      <alignment vertical="center" wrapText="1"/>
      <protection/>
    </xf>
    <xf numFmtId="0" fontId="60" fillId="0" borderId="14" xfId="0" applyFont="1" applyFill="1" applyBorder="1" applyAlignment="1" applyProtection="1">
      <alignment horizontal="right" vertical="center" wrapText="1"/>
      <protection locked="0"/>
    </xf>
    <xf numFmtId="0" fontId="60" fillId="0" borderId="53" xfId="0" applyFont="1" applyFill="1" applyBorder="1" applyAlignment="1" applyProtection="1">
      <alignment horizontal="right" vertical="center" wrapText="1"/>
      <protection locked="0"/>
    </xf>
    <xf numFmtId="0" fontId="37" fillId="0" borderId="15" xfId="56" applyFont="1" applyFill="1" applyBorder="1" applyAlignment="1">
      <alignment vertical="center"/>
      <protection/>
    </xf>
    <xf numFmtId="0" fontId="2" fillId="0" borderId="0" xfId="56" applyNumberFormat="1" applyFont="1" applyFill="1" applyAlignment="1">
      <alignment horizontal="center" vertical="center"/>
      <protection/>
    </xf>
    <xf numFmtId="0" fontId="0" fillId="0" borderId="0" xfId="0" applyAlignment="1">
      <alignment horizontal="center"/>
    </xf>
    <xf numFmtId="0" fontId="3" fillId="0" borderId="10" xfId="55" applyNumberFormat="1" applyFont="1" applyFill="1" applyBorder="1" applyAlignment="1">
      <alignment horizontal="center" vertical="center"/>
      <protection/>
    </xf>
    <xf numFmtId="0" fontId="3" fillId="0" borderId="11" xfId="55" applyNumberFormat="1" applyFont="1" applyFill="1" applyBorder="1" applyAlignment="1">
      <alignment horizontal="center" vertical="center"/>
      <protection/>
    </xf>
    <xf numFmtId="0" fontId="3" fillId="0" borderId="12" xfId="55" applyNumberFormat="1" applyFont="1" applyFill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2" fillId="0" borderId="22" xfId="55" applyFont="1" applyFill="1" applyBorder="1" applyAlignment="1">
      <alignment horizontal="center" vertical="center" wrapText="1"/>
      <protection/>
    </xf>
    <xf numFmtId="0" fontId="37" fillId="0" borderId="14" xfId="0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15" xfId="56" applyNumberFormat="1" applyFont="1" applyFill="1" applyBorder="1" applyAlignment="1">
      <alignment horizontal="center" vertical="center" wrapText="1"/>
      <protection/>
    </xf>
    <xf numFmtId="0" fontId="3" fillId="0" borderId="0" xfId="56" applyFont="1" applyFill="1" applyAlignment="1">
      <alignment horizontal="center"/>
      <protection/>
    </xf>
    <xf numFmtId="0" fontId="2" fillId="0" borderId="54" xfId="55" applyFont="1" applyFill="1" applyBorder="1" applyAlignment="1">
      <alignment horizontal="center" vertical="center" wrapText="1"/>
      <protection/>
    </xf>
    <xf numFmtId="0" fontId="3" fillId="0" borderId="55" xfId="55" applyNumberFormat="1" applyFont="1" applyFill="1" applyBorder="1" applyAlignment="1">
      <alignment horizontal="center" vertical="center" wrapText="1"/>
      <protection/>
    </xf>
    <xf numFmtId="0" fontId="3" fillId="0" borderId="21" xfId="55" applyNumberFormat="1" applyFont="1" applyFill="1" applyBorder="1" applyAlignment="1">
      <alignment horizontal="center" vertical="center" wrapText="1"/>
      <protection/>
    </xf>
    <xf numFmtId="0" fontId="2" fillId="0" borderId="22" xfId="55" applyNumberFormat="1" applyFont="1" applyFill="1" applyBorder="1" applyAlignment="1">
      <alignment horizontal="center" vertical="center" wrapText="1"/>
      <protection/>
    </xf>
    <xf numFmtId="0" fontId="3" fillId="0" borderId="20" xfId="55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3" fillId="0" borderId="0" xfId="56" applyFont="1" applyFill="1" applyBorder="1" applyAlignment="1">
      <alignment horizontal="center" vertical="center"/>
      <protection/>
    </xf>
    <xf numFmtId="0" fontId="37" fillId="0" borderId="14" xfId="0" applyFont="1" applyFill="1" applyBorder="1" applyAlignment="1">
      <alignment horizontal="center" vertical="center"/>
    </xf>
    <xf numFmtId="0" fontId="3" fillId="0" borderId="20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7" fillId="0" borderId="14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vertical="center"/>
    </xf>
    <xf numFmtId="0" fontId="40" fillId="0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6" fillId="0" borderId="26" xfId="56" applyNumberFormat="1" applyFont="1" applyFill="1" applyBorder="1" applyAlignment="1">
      <alignment horizontal="center" vertical="center" wrapText="1"/>
      <protection/>
    </xf>
    <xf numFmtId="0" fontId="6" fillId="0" borderId="23" xfId="56" applyNumberFormat="1" applyFont="1" applyFill="1" applyBorder="1" applyAlignment="1">
      <alignment horizontal="center" vertical="center"/>
      <protection/>
    </xf>
    <xf numFmtId="172" fontId="6" fillId="0" borderId="23" xfId="56" applyNumberFormat="1" applyFont="1" applyFill="1" applyBorder="1" applyAlignment="1">
      <alignment horizontal="center" vertical="center"/>
      <protection/>
    </xf>
    <xf numFmtId="172" fontId="6" fillId="0" borderId="15" xfId="56" applyNumberFormat="1" applyFont="1" applyFill="1" applyBorder="1" applyAlignment="1">
      <alignment horizontal="center" vertical="center"/>
      <protection/>
    </xf>
    <xf numFmtId="0" fontId="4" fillId="0" borderId="25" xfId="56" applyNumberFormat="1" applyFont="1" applyFill="1" applyBorder="1" applyAlignment="1">
      <alignment horizontal="center" wrapText="1"/>
      <protection/>
    </xf>
    <xf numFmtId="0" fontId="4" fillId="0" borderId="19" xfId="56" applyNumberFormat="1" applyFont="1" applyFill="1" applyBorder="1" applyAlignment="1">
      <alignment horizontal="center" wrapText="1"/>
      <protection/>
    </xf>
    <xf numFmtId="0" fontId="6" fillId="0" borderId="25" xfId="56" applyNumberFormat="1" applyFont="1" applyFill="1" applyBorder="1" applyAlignment="1">
      <alignment horizontal="center" vertical="center" wrapText="1"/>
      <protection/>
    </xf>
    <xf numFmtId="0" fontId="6" fillId="0" borderId="16" xfId="0" applyNumberFormat="1" applyFont="1" applyFill="1" applyBorder="1" applyAlignment="1">
      <alignment horizontal="center" vertical="center" wrapText="1"/>
    </xf>
    <xf numFmtId="0" fontId="4" fillId="0" borderId="17" xfId="55" applyNumberFormat="1" applyFont="1" applyFill="1" applyBorder="1" applyAlignment="1">
      <alignment horizontal="center" vertical="center" wrapText="1"/>
      <protection/>
    </xf>
    <xf numFmtId="0" fontId="4" fillId="0" borderId="18" xfId="55" applyNumberFormat="1" applyFont="1" applyFill="1" applyBorder="1" applyAlignment="1">
      <alignment horizontal="center" vertical="center" wrapText="1"/>
      <protection/>
    </xf>
    <xf numFmtId="173" fontId="6" fillId="0" borderId="16" xfId="0" applyNumberFormat="1" applyFont="1" applyFill="1" applyBorder="1" applyAlignment="1">
      <alignment horizontal="center" vertical="center" wrapText="1"/>
    </xf>
    <xf numFmtId="173" fontId="6" fillId="0" borderId="17" xfId="0" applyNumberFormat="1" applyFont="1" applyFill="1" applyBorder="1" applyAlignment="1">
      <alignment horizontal="center" vertical="center" wrapText="1"/>
    </xf>
    <xf numFmtId="172" fontId="6" fillId="0" borderId="22" xfId="0" applyNumberFormat="1" applyFont="1" applyFill="1" applyBorder="1" applyAlignment="1">
      <alignment horizontal="center" vertical="center" wrapText="1"/>
    </xf>
    <xf numFmtId="0" fontId="4" fillId="0" borderId="16" xfId="55" applyNumberFormat="1" applyFont="1" applyFill="1" applyBorder="1" applyAlignment="1">
      <alignment horizontal="center" vertical="center" wrapText="1"/>
      <protection/>
    </xf>
    <xf numFmtId="0" fontId="4" fillId="0" borderId="19" xfId="5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0" borderId="15" xfId="56" applyFont="1" applyFill="1" applyBorder="1">
      <alignment/>
      <protection/>
    </xf>
    <xf numFmtId="0" fontId="4" fillId="0" borderId="15" xfId="56" applyFont="1" applyFill="1" applyBorder="1" applyAlignment="1">
      <alignment wrapText="1"/>
      <protection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0" fontId="4" fillId="0" borderId="56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4" fillId="0" borderId="0" xfId="56" applyFont="1" applyFill="1">
      <alignment/>
      <protection/>
    </xf>
    <xf numFmtId="172" fontId="6" fillId="0" borderId="26" xfId="56" applyNumberFormat="1" applyFont="1" applyFill="1" applyBorder="1" applyAlignment="1">
      <alignment horizontal="center" vertical="center" wrapText="1"/>
      <protection/>
    </xf>
    <xf numFmtId="0" fontId="2" fillId="0" borderId="25" xfId="55" applyFont="1" applyFill="1" applyBorder="1" applyAlignment="1">
      <alignment horizontal="center" vertical="center" wrapText="1"/>
      <protection/>
    </xf>
    <xf numFmtId="0" fontId="3" fillId="0" borderId="48" xfId="56" applyNumberFormat="1" applyFont="1" applyFill="1" applyBorder="1" applyAlignment="1">
      <alignment horizontal="center" wrapText="1"/>
      <protection/>
    </xf>
    <xf numFmtId="0" fontId="60" fillId="0" borderId="0" xfId="0" applyNumberFormat="1" applyFont="1" applyFill="1" applyBorder="1" applyAlignment="1">
      <alignment horizontal="center" vertical="center" wrapText="1"/>
    </xf>
    <xf numFmtId="0" fontId="60" fillId="0" borderId="25" xfId="0" applyNumberFormat="1" applyFont="1" applyFill="1" applyBorder="1" applyAlignment="1">
      <alignment horizontal="center" vertical="center" wrapText="1"/>
    </xf>
    <xf numFmtId="0" fontId="60" fillId="0" borderId="0" xfId="55" applyFont="1" applyFill="1" applyBorder="1" applyAlignment="1">
      <alignment horizontal="center" vertical="center" wrapText="1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25" xfId="0" applyNumberFormat="1" applyFont="1" applyFill="1" applyBorder="1" applyAlignment="1">
      <alignment vertical="center"/>
    </xf>
    <xf numFmtId="0" fontId="2" fillId="0" borderId="25" xfId="55" applyFont="1" applyFill="1" applyBorder="1" applyAlignment="1">
      <alignment vertical="center" wrapText="1"/>
      <protection/>
    </xf>
    <xf numFmtId="0" fontId="60" fillId="0" borderId="51" xfId="0" applyFont="1" applyFill="1" applyBorder="1" applyAlignment="1">
      <alignment horizontal="right" vertical="center" wrapText="1"/>
    </xf>
    <xf numFmtId="0" fontId="66" fillId="0" borderId="14" xfId="0" applyFont="1" applyBorder="1" applyAlignment="1">
      <alignment vertical="center" wrapText="1"/>
    </xf>
    <xf numFmtId="0" fontId="66" fillId="0" borderId="14" xfId="0" applyFont="1" applyBorder="1" applyAlignment="1">
      <alignment horizontal="right" vertical="center" wrapText="1"/>
    </xf>
    <xf numFmtId="0" fontId="3" fillId="0" borderId="46" xfId="56" applyNumberFormat="1" applyFont="1" applyFill="1" applyBorder="1" applyAlignment="1">
      <alignment horizontal="center" vertical="center"/>
      <protection/>
    </xf>
    <xf numFmtId="0" fontId="51" fillId="36" borderId="0" xfId="0" applyFont="1" applyFill="1" applyAlignment="1">
      <alignment/>
    </xf>
    <xf numFmtId="0" fontId="67" fillId="0" borderId="0" xfId="0" applyFont="1" applyFill="1" applyAlignment="1">
      <alignment/>
    </xf>
    <xf numFmtId="0" fontId="60" fillId="0" borderId="50" xfId="0" applyFont="1" applyFill="1" applyBorder="1" applyAlignment="1" applyProtection="1">
      <alignment horizontal="right" vertical="center" wrapText="1"/>
      <protection locked="0"/>
    </xf>
    <xf numFmtId="0" fontId="10" fillId="0" borderId="10" xfId="54" applyFont="1" applyFill="1" applyBorder="1" applyAlignment="1" applyProtection="1">
      <alignment horizontal="center" vertical="center"/>
      <protection/>
    </xf>
    <xf numFmtId="0" fontId="10" fillId="0" borderId="11" xfId="54" applyFont="1" applyFill="1" applyBorder="1" applyAlignment="1" applyProtection="1">
      <alignment horizontal="center" vertical="center"/>
      <protection/>
    </xf>
    <xf numFmtId="0" fontId="10" fillId="0" borderId="12" xfId="54" applyFont="1" applyFill="1" applyBorder="1" applyAlignment="1" applyProtection="1">
      <alignment horizontal="center" vertical="center"/>
      <protection/>
    </xf>
    <xf numFmtId="0" fontId="3" fillId="0" borderId="57" xfId="56" applyNumberFormat="1" applyFont="1" applyFill="1" applyBorder="1" applyAlignment="1">
      <alignment horizontal="center" wrapText="1"/>
      <protection/>
    </xf>
    <xf numFmtId="0" fontId="3" fillId="0" borderId="0" xfId="56" applyNumberFormat="1" applyFont="1" applyFill="1" applyBorder="1" applyAlignment="1">
      <alignment horizontal="center" wrapText="1"/>
      <protection/>
    </xf>
    <xf numFmtId="0" fontId="3" fillId="0" borderId="21" xfId="56" applyNumberFormat="1" applyFont="1" applyFill="1" applyBorder="1" applyAlignment="1">
      <alignment horizontal="center" wrapText="1"/>
      <protection/>
    </xf>
    <xf numFmtId="0" fontId="2" fillId="0" borderId="58" xfId="55" applyFont="1" applyFill="1" applyBorder="1" applyAlignment="1">
      <alignment horizontal="center" vertical="center" wrapText="1"/>
      <protection/>
    </xf>
    <xf numFmtId="0" fontId="2" fillId="0" borderId="17" xfId="55" applyFont="1" applyFill="1" applyBorder="1" applyAlignment="1">
      <alignment horizontal="center" vertical="center" wrapText="1"/>
      <protection/>
    </xf>
    <xf numFmtId="0" fontId="2" fillId="0" borderId="18" xfId="55" applyFont="1" applyFill="1" applyBorder="1" applyAlignment="1">
      <alignment horizontal="center" vertical="center" wrapText="1"/>
      <protection/>
    </xf>
    <xf numFmtId="0" fontId="63" fillId="0" borderId="58" xfId="55" applyFont="1" applyFill="1" applyBorder="1" applyAlignment="1">
      <alignment horizontal="center" vertical="center" wrapText="1"/>
      <protection/>
    </xf>
    <xf numFmtId="0" fontId="63" fillId="0" borderId="17" xfId="55" applyFont="1" applyFill="1" applyBorder="1" applyAlignment="1">
      <alignment horizontal="center" vertical="center" wrapText="1"/>
      <protection/>
    </xf>
    <xf numFmtId="0" fontId="63" fillId="0" borderId="18" xfId="55" applyFont="1" applyFill="1" applyBorder="1" applyAlignment="1">
      <alignment horizontal="center" vertical="center" wrapText="1"/>
      <protection/>
    </xf>
    <xf numFmtId="0" fontId="68" fillId="0" borderId="58" xfId="55" applyFont="1" applyFill="1" applyBorder="1" applyAlignment="1">
      <alignment horizontal="center" vertical="center" wrapText="1"/>
      <protection/>
    </xf>
    <xf numFmtId="0" fontId="68" fillId="0" borderId="17" xfId="55" applyFont="1" applyFill="1" applyBorder="1" applyAlignment="1">
      <alignment horizontal="center" vertical="center" wrapText="1"/>
      <protection/>
    </xf>
    <xf numFmtId="0" fontId="68" fillId="0" borderId="18" xfId="55" applyFont="1" applyFill="1" applyBorder="1" applyAlignment="1">
      <alignment horizontal="center" vertical="center" wrapText="1"/>
      <protection/>
    </xf>
    <xf numFmtId="0" fontId="3" fillId="0" borderId="48" xfId="56" applyNumberFormat="1" applyFont="1" applyFill="1" applyBorder="1" applyAlignment="1">
      <alignment horizontal="center" wrapText="1"/>
      <protection/>
    </xf>
    <xf numFmtId="0" fontId="67" fillId="0" borderId="0" xfId="0" applyFont="1" applyFill="1" applyAlignment="1">
      <alignment horizontal="center"/>
    </xf>
    <xf numFmtId="0" fontId="3" fillId="0" borderId="25" xfId="56" applyNumberFormat="1" applyFont="1" applyFill="1" applyBorder="1" applyAlignment="1">
      <alignment horizontal="center" wrapText="1"/>
      <protection/>
    </xf>
    <xf numFmtId="0" fontId="3" fillId="0" borderId="19" xfId="56" applyNumberFormat="1" applyFont="1" applyFill="1" applyBorder="1" applyAlignment="1">
      <alignment horizontal="center" wrapText="1"/>
      <protection/>
    </xf>
    <xf numFmtId="14" fontId="5" fillId="0" borderId="0" xfId="56" applyNumberFormat="1" applyFont="1" applyFill="1" applyAlignment="1">
      <alignment horizontal="center"/>
      <protection/>
    </xf>
    <xf numFmtId="0" fontId="63" fillId="0" borderId="59" xfId="55" applyFont="1" applyFill="1" applyBorder="1" applyAlignment="1" applyProtection="1">
      <alignment horizontal="center" vertical="center" wrapText="1"/>
      <protection locked="0"/>
    </xf>
    <xf numFmtId="0" fontId="63" fillId="0" borderId="17" xfId="55" applyFont="1" applyFill="1" applyBorder="1" applyAlignment="1" applyProtection="1">
      <alignment horizontal="center" vertical="center" wrapText="1"/>
      <protection locked="0"/>
    </xf>
    <xf numFmtId="0" fontId="63" fillId="0" borderId="18" xfId="55" applyFont="1" applyFill="1" applyBorder="1" applyAlignment="1" applyProtection="1">
      <alignment horizontal="center" vertical="center" wrapText="1"/>
      <protection locked="0"/>
    </xf>
    <xf numFmtId="0" fontId="69" fillId="0" borderId="58" xfId="55" applyFont="1" applyFill="1" applyBorder="1" applyAlignment="1">
      <alignment horizontal="center" vertical="center" wrapText="1"/>
      <protection/>
    </xf>
    <xf numFmtId="0" fontId="69" fillId="0" borderId="17" xfId="55" applyFont="1" applyFill="1" applyBorder="1" applyAlignment="1">
      <alignment horizontal="center" vertical="center" wrapText="1"/>
      <protection/>
    </xf>
    <xf numFmtId="0" fontId="69" fillId="0" borderId="18" xfId="55" applyFont="1" applyFill="1" applyBorder="1" applyAlignment="1">
      <alignment horizontal="center" vertical="center" wrapText="1"/>
      <protection/>
    </xf>
    <xf numFmtId="0" fontId="63" fillId="0" borderId="16" xfId="55" applyFont="1" applyFill="1" applyBorder="1" applyAlignment="1" applyProtection="1">
      <alignment horizontal="center" vertical="center" wrapText="1"/>
      <protection locked="0"/>
    </xf>
    <xf numFmtId="0" fontId="5" fillId="0" borderId="0" xfId="56" applyFont="1" applyFill="1" applyAlignment="1">
      <alignment horizontal="center"/>
      <protection/>
    </xf>
    <xf numFmtId="0" fontId="2" fillId="0" borderId="16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60" fillId="0" borderId="0" xfId="0" applyNumberFormat="1" applyFont="1" applyFill="1" applyBorder="1" applyAlignment="1">
      <alignment horizontal="center" vertical="center" wrapText="1"/>
    </xf>
    <xf numFmtId="0" fontId="60" fillId="0" borderId="25" xfId="0" applyNumberFormat="1" applyFont="1" applyFill="1" applyBorder="1" applyAlignment="1">
      <alignment horizontal="center" vertical="center" wrapText="1"/>
    </xf>
    <xf numFmtId="0" fontId="63" fillId="0" borderId="16" xfId="55" applyFont="1" applyFill="1" applyBorder="1" applyAlignment="1">
      <alignment horizontal="center" vertical="center" wrapText="1"/>
      <protection/>
    </xf>
    <xf numFmtId="0" fontId="2" fillId="0" borderId="16" xfId="55" applyFont="1" applyFill="1" applyBorder="1" applyAlignment="1" applyProtection="1">
      <alignment horizontal="center" vertical="center"/>
      <protection locked="0"/>
    </xf>
    <xf numFmtId="0" fontId="2" fillId="0" borderId="17" xfId="55" applyFont="1" applyFill="1" applyBorder="1" applyAlignment="1" applyProtection="1">
      <alignment horizontal="center" vertical="center"/>
      <protection locked="0"/>
    </xf>
    <xf numFmtId="0" fontId="2" fillId="0" borderId="18" xfId="55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 2" xfId="54"/>
    <cellStyle name="Normál 4 2 2" xfId="55"/>
    <cellStyle name="Normál 7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666750</xdr:colOff>
      <xdr:row>48</xdr:row>
      <xdr:rowOff>104775</xdr:rowOff>
    </xdr:from>
    <xdr:to>
      <xdr:col>16</xdr:col>
      <xdr:colOff>161925</xdr:colOff>
      <xdr:row>59</xdr:row>
      <xdr:rowOff>95250</xdr:rowOff>
    </xdr:to>
    <xdr:pic>
      <xdr:nvPicPr>
        <xdr:cNvPr id="1" name="Kép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8067675"/>
          <a:ext cx="16573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eke%20munkalap\1Hirad&#243;%20el&#337;k&#233;szit&#233;s\tabela%20sorsolas_2013-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ella_sorsola%20_15_1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sdor-Sopr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radó alap"/>
      <sheetName val="netről_tab"/>
      <sheetName val="Diagram3"/>
      <sheetName val="tabella"/>
      <sheetName val="kepletek"/>
      <sheetName val="HIRADO alapv1"/>
      <sheetName val="Híradó alap 2"/>
      <sheetName val="NB_III_osszesito"/>
      <sheetName val="M_I_eredm"/>
      <sheetName val="NB_III_eredm"/>
      <sheetName val="NB_III_sors"/>
      <sheetName val="M_I_sors"/>
      <sheetName val="Munka1"/>
      <sheetName val="M_I_osszesito"/>
    </sheetNames>
    <sheetDataSet>
      <sheetData sheetId="12">
        <row r="20">
          <cell r="Q20" t="str">
            <v>Végeredmény:</v>
          </cell>
        </row>
        <row r="152">
          <cell r="M152" t="str">
            <v>Végeredmény: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tről_tab"/>
      <sheetName val="tabella"/>
      <sheetName val="kepletek"/>
      <sheetName val="HIRADO alapv1"/>
      <sheetName val="Hiradó alap (2)"/>
      <sheetName val="Hiradó alap"/>
      <sheetName val="NB_III_eredm"/>
      <sheetName val="NB_III_osszesito"/>
      <sheetName val="M_I_eredm"/>
      <sheetName val="NB_III_sors"/>
      <sheetName val="M_I_sors"/>
      <sheetName val="Munka1"/>
      <sheetName val="M_I_osszesit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FI"/>
      <sheetName val="FELNŐTT"/>
      <sheetName val="NET"/>
      <sheetName val="Játékos"/>
      <sheetName val="jelentés"/>
    </sheetNames>
    <sheetDataSet>
      <sheetData sheetId="3">
        <row r="16">
          <cell r="B16" t="str">
            <v>Elekthermax Pápa</v>
          </cell>
        </row>
        <row r="17">
          <cell r="B17" t="str">
            <v>Fodor Szilárd</v>
          </cell>
        </row>
        <row r="18">
          <cell r="B18" t="str">
            <v>Szűcs Balázs   95.06.08.</v>
          </cell>
        </row>
        <row r="19">
          <cell r="B19" t="str">
            <v>Kiss Sándor</v>
          </cell>
        </row>
        <row r="20">
          <cell r="B20" t="str">
            <v>Széles Zoltán</v>
          </cell>
        </row>
        <row r="21">
          <cell r="B21" t="str">
            <v>Molnár János</v>
          </cell>
        </row>
        <row r="22">
          <cell r="B22" t="str">
            <v>Szabados József</v>
          </cell>
        </row>
        <row r="23">
          <cell r="B23" t="str">
            <v>Szabó Károly</v>
          </cell>
        </row>
        <row r="24">
          <cell r="B24" t="str">
            <v>Szakács Ferenc</v>
          </cell>
        </row>
        <row r="25">
          <cell r="B25" t="str">
            <v>Németh Máté   99.10.24.</v>
          </cell>
        </row>
        <row r="26">
          <cell r="B26" t="str">
            <v>Szűcs Attila   94.01.25.</v>
          </cell>
        </row>
        <row r="28">
          <cell r="B28" t="str">
            <v>Arborétum Herény SE.</v>
          </cell>
        </row>
        <row r="29">
          <cell r="B29" t="str">
            <v>Bíró Ferenc</v>
          </cell>
        </row>
        <row r="30">
          <cell r="B30" t="str">
            <v>Czeglédy Dezső</v>
          </cell>
        </row>
        <row r="31">
          <cell r="B31" t="str">
            <v>Hegyi Gábor</v>
          </cell>
        </row>
        <row r="32">
          <cell r="B32" t="str">
            <v>Kiricsi Krisztián</v>
          </cell>
        </row>
        <row r="33">
          <cell r="B33" t="str">
            <v>Kiricsi Sándor</v>
          </cell>
        </row>
        <row r="34">
          <cell r="B34" t="str">
            <v>Pásztor János</v>
          </cell>
        </row>
        <row r="35">
          <cell r="B35" t="str">
            <v>Rozs Szabolcs</v>
          </cell>
        </row>
        <row r="36">
          <cell r="B36" t="str">
            <v>Simon Károly</v>
          </cell>
        </row>
        <row r="37">
          <cell r="B37" t="str">
            <v>Nyul Mihály</v>
          </cell>
        </row>
        <row r="41">
          <cell r="B41" t="str">
            <v>Balogunyom TK.</v>
          </cell>
        </row>
        <row r="42">
          <cell r="B42" t="str">
            <v>Józsa Gábor</v>
          </cell>
        </row>
        <row r="43">
          <cell r="B43" t="str">
            <v>Gáspár Ervin</v>
          </cell>
        </row>
        <row r="44">
          <cell r="B44" t="str">
            <v>Kiss Tamás</v>
          </cell>
        </row>
        <row r="45">
          <cell r="B45" t="str">
            <v>Svajda Zoltán</v>
          </cell>
        </row>
        <row r="46">
          <cell r="B46" t="str">
            <v>Doma Attila</v>
          </cell>
        </row>
        <row r="47">
          <cell r="B47" t="str">
            <v>Mohos Kristóf</v>
          </cell>
        </row>
        <row r="48">
          <cell r="B48" t="str">
            <v>Dugmonics Mihály</v>
          </cell>
        </row>
        <row r="49">
          <cell r="B49" t="str">
            <v>Virág Bence</v>
          </cell>
        </row>
        <row r="50">
          <cell r="B50" t="str">
            <v>Kiss Attila</v>
          </cell>
        </row>
        <row r="51">
          <cell r="B51" t="str">
            <v>Kiss Zsolt</v>
          </cell>
        </row>
        <row r="52">
          <cell r="B52" t="str">
            <v>Kiss András</v>
          </cell>
        </row>
        <row r="53">
          <cell r="B53" t="str">
            <v>Horváth Márton   1997.09.06.</v>
          </cell>
        </row>
        <row r="54">
          <cell r="B54" t="str">
            <v>Horváth Flórián   2000.08.01.</v>
          </cell>
        </row>
        <row r="60">
          <cell r="B60" t="str">
            <v>Kőszegi SK.</v>
          </cell>
        </row>
        <row r="61">
          <cell r="B61" t="str">
            <v>Kozmor László</v>
          </cell>
        </row>
        <row r="62">
          <cell r="B62" t="str">
            <v>Bagi Imre</v>
          </cell>
        </row>
        <row r="63">
          <cell r="B63" t="str">
            <v>Polgár Károly</v>
          </cell>
        </row>
        <row r="64">
          <cell r="B64" t="str">
            <v>Biczó Miklós</v>
          </cell>
        </row>
        <row r="65">
          <cell r="B65" t="str">
            <v>Sárközi Lajos</v>
          </cell>
        </row>
        <row r="66">
          <cell r="B66" t="str">
            <v>Horváth Zoltán</v>
          </cell>
        </row>
        <row r="67">
          <cell r="B67" t="str">
            <v>Szegedi Jenő</v>
          </cell>
        </row>
        <row r="68">
          <cell r="B68" t="str">
            <v>Hafenscher Balázs</v>
          </cell>
        </row>
        <row r="69">
          <cell r="B69" t="str">
            <v>Guttmann Attila</v>
          </cell>
        </row>
        <row r="70">
          <cell r="B70" t="str">
            <v>Gugcsó Károly</v>
          </cell>
        </row>
        <row r="72">
          <cell r="B72" t="str">
            <v>Lauf-B TK.</v>
          </cell>
        </row>
        <row r="73">
          <cell r="B73" t="str">
            <v>Becze Ferenc</v>
          </cell>
        </row>
        <row r="74">
          <cell r="B74" t="str">
            <v>Baján János</v>
          </cell>
        </row>
        <row r="75">
          <cell r="B75" t="str">
            <v>Csarankó László</v>
          </cell>
        </row>
        <row r="76">
          <cell r="B76" t="str">
            <v>Farkas Imre</v>
          </cell>
        </row>
        <row r="77">
          <cell r="B77" t="str">
            <v>dr.Molnár József</v>
          </cell>
        </row>
        <row r="78">
          <cell r="B78" t="str">
            <v>Kemes Károly</v>
          </cell>
        </row>
        <row r="79">
          <cell r="B79" t="str">
            <v>Márton László</v>
          </cell>
        </row>
        <row r="80">
          <cell r="B80" t="str">
            <v>Szabó József</v>
          </cell>
        </row>
        <row r="81">
          <cell r="B81" t="str">
            <v>Sály Frigyes</v>
          </cell>
        </row>
        <row r="82">
          <cell r="B82" t="str">
            <v>Fischer Attila</v>
          </cell>
        </row>
        <row r="83">
          <cell r="B83" t="str">
            <v>Németh János</v>
          </cell>
        </row>
        <row r="84">
          <cell r="B84" t="str">
            <v>Tóth Zoltán</v>
          </cell>
        </row>
        <row r="88">
          <cell r="B88" t="str">
            <v>HEREND VTK.</v>
          </cell>
        </row>
        <row r="89">
          <cell r="B89" t="str">
            <v>Etlinger Márton</v>
          </cell>
        </row>
        <row r="90">
          <cell r="B90" t="str">
            <v>Fódi Gábor</v>
          </cell>
        </row>
        <row r="91">
          <cell r="B91" t="str">
            <v>Gaschler Emil</v>
          </cell>
        </row>
        <row r="92">
          <cell r="B92" t="str">
            <v>Gömbi József</v>
          </cell>
        </row>
        <row r="93">
          <cell r="B93" t="str">
            <v>Hegyi Dávid</v>
          </cell>
        </row>
        <row r="94">
          <cell r="B94" t="str">
            <v>Kis Dávid</v>
          </cell>
        </row>
        <row r="95">
          <cell r="B95" t="str">
            <v>Senek Gábor</v>
          </cell>
        </row>
        <row r="96">
          <cell r="B96" t="str">
            <v>Kis Ádám</v>
          </cell>
        </row>
        <row r="101">
          <cell r="B101" t="str">
            <v>Pécsi TSE.</v>
          </cell>
        </row>
        <row r="102">
          <cell r="B102" t="str">
            <v>Kovács György</v>
          </cell>
        </row>
        <row r="103">
          <cell r="B103" t="str">
            <v>Berta Sándor</v>
          </cell>
        </row>
        <row r="104">
          <cell r="B104" t="str">
            <v>Bodonyi Róbert</v>
          </cell>
        </row>
        <row r="105">
          <cell r="B105" t="str">
            <v>Borbás András</v>
          </cell>
        </row>
        <row r="106">
          <cell r="B106" t="str">
            <v>Bugyi Zsolt</v>
          </cell>
        </row>
        <row r="107">
          <cell r="B107" t="str">
            <v>Koncsecskó Jenő</v>
          </cell>
        </row>
        <row r="108">
          <cell r="B108" t="str">
            <v>Sáska Gyula</v>
          </cell>
        </row>
        <row r="109">
          <cell r="B109" t="str">
            <v>Müller Benjamin</v>
          </cell>
        </row>
        <row r="115">
          <cell r="B115" t="str">
            <v>Soproni Sörgurítók</v>
          </cell>
        </row>
        <row r="116">
          <cell r="B116" t="str">
            <v>Ambrus Gergő</v>
          </cell>
        </row>
        <row r="117">
          <cell r="B117" t="str">
            <v>Straszner Krisztián</v>
          </cell>
        </row>
        <row r="118">
          <cell r="B118" t="str">
            <v>Biacsi Lajos</v>
          </cell>
        </row>
        <row r="119">
          <cell r="B119" t="str">
            <v>Eső István</v>
          </cell>
        </row>
        <row r="120">
          <cell r="B120" t="str">
            <v>Straszner Norbert</v>
          </cell>
        </row>
        <row r="121">
          <cell r="B121" t="str">
            <v>Láng Ferenc Zsolt</v>
          </cell>
        </row>
        <row r="122">
          <cell r="B122" t="str">
            <v>Kurucz Nagy Zsolt</v>
          </cell>
        </row>
        <row r="123">
          <cell r="B123" t="str">
            <v>Péter Dávid</v>
          </cell>
        </row>
        <row r="124">
          <cell r="B124" t="str">
            <v>Vincze Péter</v>
          </cell>
        </row>
        <row r="125">
          <cell r="B125" t="str">
            <v>Kámán Gábor</v>
          </cell>
        </row>
        <row r="126">
          <cell r="B126" t="str">
            <v>Weinacht János</v>
          </cell>
        </row>
        <row r="127">
          <cell r="B127" t="str">
            <v>Weinacht Csaba</v>
          </cell>
        </row>
        <row r="128">
          <cell r="B128" t="str">
            <v>Pukler László</v>
          </cell>
        </row>
        <row r="130">
          <cell r="B130" t="str">
            <v>Zalaszentgrót SE.</v>
          </cell>
        </row>
        <row r="131">
          <cell r="B131" t="str">
            <v>Korcsmáros Bence</v>
          </cell>
        </row>
        <row r="132">
          <cell r="B132" t="str">
            <v>Kovács Sándor</v>
          </cell>
        </row>
        <row r="133">
          <cell r="B133" t="str">
            <v>Nagy Attila</v>
          </cell>
        </row>
        <row r="134">
          <cell r="B134" t="str">
            <v>Mazzag Zoltán</v>
          </cell>
        </row>
        <row r="135">
          <cell r="B135" t="str">
            <v>Pál Zsolt</v>
          </cell>
        </row>
        <row r="136">
          <cell r="B136" t="str">
            <v>Gróf László</v>
          </cell>
        </row>
        <row r="137">
          <cell r="B137" t="str">
            <v>Bohár Norbert</v>
          </cell>
        </row>
        <row r="138">
          <cell r="B138" t="str">
            <v>Láncz János</v>
          </cell>
        </row>
        <row r="139">
          <cell r="B139" t="str">
            <v>Korcsmáros György</v>
          </cell>
        </row>
        <row r="140">
          <cell r="B140" t="str">
            <v>Pados Balázs</v>
          </cell>
        </row>
        <row r="144">
          <cell r="B144" t="str">
            <v>Ajka Kristály SE.</v>
          </cell>
        </row>
        <row r="145">
          <cell r="B145" t="str">
            <v>Nagy Lajos</v>
          </cell>
        </row>
        <row r="146">
          <cell r="B146" t="str">
            <v>Városi László</v>
          </cell>
        </row>
        <row r="147">
          <cell r="B147" t="str">
            <v>Tóth László</v>
          </cell>
        </row>
        <row r="148">
          <cell r="B148" t="str">
            <v>dr.Tóth Zoltán</v>
          </cell>
        </row>
        <row r="149">
          <cell r="B149" t="str">
            <v>Rózsavölgyi Norbert</v>
          </cell>
        </row>
        <row r="150">
          <cell r="B150" t="str">
            <v>Lipp Vencel</v>
          </cell>
        </row>
        <row r="151">
          <cell r="B151" t="str">
            <v>Kovács Gábor</v>
          </cell>
        </row>
        <row r="152">
          <cell r="B152" t="str">
            <v>Tóth Martin</v>
          </cell>
        </row>
        <row r="153">
          <cell r="B153" t="str">
            <v>Szigeti Szabolcs</v>
          </cell>
        </row>
        <row r="154">
          <cell r="B154" t="str">
            <v>Nagy Máté</v>
          </cell>
        </row>
        <row r="155">
          <cell r="B155" t="str">
            <v>Nemes Milán</v>
          </cell>
        </row>
        <row r="159">
          <cell r="B159" t="str">
            <v>Thermalpark-Szentgotthárdi VSE.</v>
          </cell>
        </row>
        <row r="160">
          <cell r="B160" t="str">
            <v>Cseh Bence</v>
          </cell>
        </row>
        <row r="161">
          <cell r="B161" t="str">
            <v>Cserpnyák Árpád</v>
          </cell>
        </row>
        <row r="162">
          <cell r="B162" t="str">
            <v>Dancsecs József</v>
          </cell>
        </row>
        <row r="163">
          <cell r="B163" t="str">
            <v>Düh András</v>
          </cell>
        </row>
        <row r="164">
          <cell r="B164" t="str">
            <v>Horváth Viktor</v>
          </cell>
        </row>
        <row r="165">
          <cell r="B165" t="str">
            <v>László György</v>
          </cell>
        </row>
        <row r="166">
          <cell r="B166" t="str">
            <v>Tróbert József</v>
          </cell>
        </row>
        <row r="167">
          <cell r="B167" t="str">
            <v>Koltai László</v>
          </cell>
        </row>
        <row r="168">
          <cell r="B168" t="str">
            <v>Zámodics Norbert</v>
          </cell>
        </row>
        <row r="191">
          <cell r="B191" t="str">
            <v>Elekthermax Pápa</v>
          </cell>
        </row>
        <row r="193">
          <cell r="B193" t="str">
            <v>Szűcs Attila</v>
          </cell>
        </row>
        <row r="194">
          <cell r="B194" t="str">
            <v>Szűcs Balázs</v>
          </cell>
        </row>
        <row r="195">
          <cell r="B195" t="str">
            <v>Németh Máté</v>
          </cell>
        </row>
        <row r="197">
          <cell r="B197" t="str">
            <v>Arborétum Herény</v>
          </cell>
        </row>
        <row r="198">
          <cell r="B198" t="str">
            <v>Boros Bálint</v>
          </cell>
        </row>
        <row r="199">
          <cell r="B199" t="str">
            <v>Balogh Milán</v>
          </cell>
        </row>
        <row r="200">
          <cell r="B200" t="str">
            <v>Szíjártó Bálint</v>
          </cell>
        </row>
        <row r="202">
          <cell r="B202" t="str">
            <v>BALOGUNYOM</v>
          </cell>
        </row>
        <row r="203">
          <cell r="B203" t="str">
            <v>Mohos Kristóf</v>
          </cell>
        </row>
        <row r="204">
          <cell r="B204" t="str">
            <v>Dugmonics Mihály</v>
          </cell>
        </row>
        <row r="205">
          <cell r="B205" t="str">
            <v>Virág Bence</v>
          </cell>
        </row>
        <row r="206">
          <cell r="B206" t="str">
            <v>Kiss Attila</v>
          </cell>
        </row>
        <row r="207">
          <cell r="B207" t="str">
            <v>Horváth Flórián</v>
          </cell>
        </row>
        <row r="208">
          <cell r="B208" t="str">
            <v>Horváth Márton</v>
          </cell>
        </row>
        <row r="209">
          <cell r="B209" t="str">
            <v>KŐSZEG</v>
          </cell>
        </row>
        <row r="210">
          <cell r="B210" t="str">
            <v>Abért Erik</v>
          </cell>
        </row>
        <row r="211">
          <cell r="B211" t="str">
            <v>Bagi Milán</v>
          </cell>
        </row>
        <row r="212">
          <cell r="B212" t="str">
            <v>Szegedi Szilveszter</v>
          </cell>
        </row>
        <row r="213">
          <cell r="B213" t="str">
            <v>Kovács Martin Tamás</v>
          </cell>
        </row>
        <row r="214">
          <cell r="B214" t="str">
            <v>Málovits Martin</v>
          </cell>
        </row>
        <row r="215">
          <cell r="B215" t="str">
            <v>Lauf-B TK.</v>
          </cell>
        </row>
        <row r="216">
          <cell r="B216" t="str">
            <v>Gombos Dániel</v>
          </cell>
        </row>
        <row r="217">
          <cell r="B217" t="str">
            <v>Gombos Gergely</v>
          </cell>
        </row>
        <row r="218">
          <cell r="B218" t="str">
            <v>Sály Dávid   97.08.13.</v>
          </cell>
        </row>
        <row r="219">
          <cell r="B219" t="str">
            <v>Gombos Gergely  2000.10.05.</v>
          </cell>
        </row>
        <row r="221">
          <cell r="B221" t="str">
            <v>HEREND VTK.</v>
          </cell>
        </row>
        <row r="222">
          <cell r="B222" t="str">
            <v>Székely Kristóf</v>
          </cell>
        </row>
        <row r="223">
          <cell r="B223" t="str">
            <v>Kerner Larion</v>
          </cell>
        </row>
        <row r="224">
          <cell r="B224" t="str">
            <v>Panyi Tamás</v>
          </cell>
        </row>
        <row r="225">
          <cell r="B225" t="str">
            <v>Ender Martin</v>
          </cell>
        </row>
        <row r="227">
          <cell r="B227" t="str">
            <v>PÉCS</v>
          </cell>
        </row>
        <row r="228">
          <cell r="B228" t="str">
            <v>Müller Benjamin</v>
          </cell>
        </row>
        <row r="229">
          <cell r="B229" t="str">
            <v>Kalmár Attila</v>
          </cell>
        </row>
        <row r="232">
          <cell r="B232" t="str">
            <v>Soproni Sörgurítók</v>
          </cell>
        </row>
        <row r="233">
          <cell r="B233" t="str">
            <v>Pukler László</v>
          </cell>
        </row>
        <row r="234">
          <cell r="B234" t="str">
            <v>Straszner Krisztián </v>
          </cell>
        </row>
        <row r="235">
          <cell r="B235" t="str">
            <v>Straszner Norbert</v>
          </cell>
        </row>
        <row r="236">
          <cell r="B236" t="str">
            <v>Varga Imre</v>
          </cell>
        </row>
        <row r="237">
          <cell r="B237" t="str">
            <v>Láng F. Zsolt</v>
          </cell>
        </row>
        <row r="238">
          <cell r="B238" t="str">
            <v>Kocsis Gyula</v>
          </cell>
        </row>
        <row r="239">
          <cell r="B239" t="str">
            <v>Zalaszentgrót</v>
          </cell>
        </row>
        <row r="240">
          <cell r="B240" t="str">
            <v>Nagy Ádám</v>
          </cell>
        </row>
        <row r="241">
          <cell r="B241" t="str">
            <v>Orbán Szilárd</v>
          </cell>
        </row>
        <row r="242">
          <cell r="B242" t="str">
            <v>Hardi Márk</v>
          </cell>
        </row>
        <row r="243">
          <cell r="B243" t="str">
            <v>Gorza Bence</v>
          </cell>
        </row>
        <row r="245">
          <cell r="B245" t="str">
            <v>AJKA</v>
          </cell>
        </row>
        <row r="246">
          <cell r="B246" t="str">
            <v>Tóth Martin</v>
          </cell>
        </row>
        <row r="247">
          <cell r="B247" t="str">
            <v>Szigeti Szabolcs</v>
          </cell>
        </row>
        <row r="248">
          <cell r="B248" t="str">
            <v>Nagy Máté</v>
          </cell>
        </row>
        <row r="249">
          <cell r="B249" t="str">
            <v>Nemes Milán</v>
          </cell>
        </row>
        <row r="251">
          <cell r="B251" t="str">
            <v>Thermalpark-Szentgotthárdi VSE.</v>
          </cell>
        </row>
        <row r="252">
          <cell r="B252" t="str">
            <v>Schvarcz Levente</v>
          </cell>
        </row>
        <row r="253">
          <cell r="B253" t="str">
            <v>Cserpnyák Martin</v>
          </cell>
        </row>
        <row r="254">
          <cell r="B254" t="str">
            <v>Cseh Máté</v>
          </cell>
        </row>
        <row r="255">
          <cell r="B255" t="str">
            <v>László Ábel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59"/>
  <sheetViews>
    <sheetView showGridLines="0" view="pageBreakPreview" zoomScale="80" zoomScaleNormal="75" zoomScaleSheetLayoutView="80" workbookViewId="0" topLeftCell="A34">
      <selection activeCell="AL53" sqref="AL53"/>
    </sheetView>
  </sheetViews>
  <sheetFormatPr defaultColWidth="9.140625" defaultRowHeight="15"/>
  <cols>
    <col min="1" max="1" width="3.7109375" style="65" bestFit="1" customWidth="1"/>
    <col min="2" max="2" width="29.7109375" style="66" customWidth="1"/>
    <col min="3" max="5" width="3.28125" style="65" customWidth="1"/>
    <col min="6" max="6" width="5.00390625" style="65" customWidth="1"/>
    <col min="7" max="7" width="4.7109375" style="65" hidden="1" customWidth="1"/>
    <col min="8" max="8" width="6.140625" style="65" customWidth="1"/>
    <col min="9" max="9" width="3.8515625" style="65" bestFit="1" customWidth="1"/>
    <col min="10" max="11" width="6.140625" style="65" customWidth="1"/>
    <col min="12" max="12" width="1.57421875" style="65" bestFit="1" customWidth="1"/>
    <col min="13" max="13" width="7.28125" style="65" customWidth="1"/>
    <col min="14" max="14" width="4.140625" style="67" bestFit="1" customWidth="1"/>
    <col min="15" max="15" width="5.00390625" style="65" customWidth="1"/>
    <col min="16" max="16" width="1.57421875" style="58" customWidth="1"/>
    <col min="17" max="17" width="3.8515625" style="65" bestFit="1" customWidth="1"/>
    <col min="18" max="18" width="33.28125" style="66" customWidth="1"/>
    <col min="19" max="21" width="3.28125" style="65" customWidth="1"/>
    <col min="22" max="22" width="5.140625" style="65" customWidth="1"/>
    <col min="23" max="23" width="4.421875" style="65" hidden="1" customWidth="1"/>
    <col min="24" max="24" width="6.140625" style="65" customWidth="1"/>
    <col min="25" max="25" width="1.57421875" style="65" bestFit="1" customWidth="1"/>
    <col min="26" max="26" width="6.140625" style="65" customWidth="1"/>
    <col min="27" max="27" width="6.8515625" style="65" customWidth="1"/>
    <col min="28" max="28" width="1.57421875" style="65" bestFit="1" customWidth="1"/>
    <col min="29" max="29" width="6.57421875" style="58" customWidth="1"/>
    <col min="30" max="30" width="4.00390625" style="67" customWidth="1"/>
    <col min="31" max="31" width="5.00390625" style="65" customWidth="1"/>
    <col min="32" max="32" width="3.140625" style="112" customWidth="1"/>
    <col min="33" max="34" width="9.140625" style="58" hidden="1" customWidth="1"/>
    <col min="35" max="16384" width="9.140625" style="58" customWidth="1"/>
  </cols>
  <sheetData>
    <row r="1" ht="9" customHeight="1" thickBot="1"/>
    <row r="2" spans="1:32" ht="13.5" customHeight="1" thickBot="1">
      <c r="A2" s="104" t="s">
        <v>12</v>
      </c>
      <c r="B2" s="105"/>
      <c r="C2" s="105"/>
      <c r="D2" s="105"/>
      <c r="E2" s="105"/>
      <c r="F2" s="105">
        <f>MAX(C4:C13)</f>
        <v>10</v>
      </c>
      <c r="G2" s="105"/>
      <c r="H2" s="105"/>
      <c r="I2" s="105"/>
      <c r="J2" s="105"/>
      <c r="K2" s="105" t="s">
        <v>27</v>
      </c>
      <c r="L2" s="105"/>
      <c r="M2" s="105"/>
      <c r="N2" s="106"/>
      <c r="O2" s="107"/>
      <c r="P2" s="59"/>
      <c r="Q2" s="104" t="s">
        <v>22</v>
      </c>
      <c r="R2" s="105"/>
      <c r="S2" s="105"/>
      <c r="T2" s="105"/>
      <c r="U2" s="105"/>
      <c r="V2" s="105">
        <f>MAX(S4:S13)</f>
        <v>10</v>
      </c>
      <c r="W2" s="105"/>
      <c r="X2" s="105"/>
      <c r="Y2" s="105"/>
      <c r="Z2" s="105"/>
      <c r="AA2" s="105" t="s">
        <v>27</v>
      </c>
      <c r="AB2" s="105"/>
      <c r="AC2" s="105"/>
      <c r="AD2" s="106"/>
      <c r="AE2" s="107"/>
      <c r="AF2" s="58"/>
    </row>
    <row r="3" spans="1:31" s="60" customFormat="1" ht="13.5" customHeight="1">
      <c r="A3" s="100" t="s">
        <v>13</v>
      </c>
      <c r="B3" s="101" t="s">
        <v>25</v>
      </c>
      <c r="C3" s="102" t="s">
        <v>14</v>
      </c>
      <c r="D3" s="102" t="s">
        <v>15</v>
      </c>
      <c r="E3" s="102" t="s">
        <v>16</v>
      </c>
      <c r="F3" s="102" t="s">
        <v>17</v>
      </c>
      <c r="G3" s="113"/>
      <c r="H3" s="300" t="s">
        <v>18</v>
      </c>
      <c r="I3" s="301"/>
      <c r="J3" s="302"/>
      <c r="K3" s="300" t="s">
        <v>19</v>
      </c>
      <c r="L3" s="301"/>
      <c r="M3" s="302"/>
      <c r="N3" s="102" t="s">
        <v>20</v>
      </c>
      <c r="O3" s="108" t="s">
        <v>21</v>
      </c>
      <c r="Q3" s="100" t="s">
        <v>13</v>
      </c>
      <c r="R3" s="101" t="s">
        <v>25</v>
      </c>
      <c r="S3" s="102" t="s">
        <v>14</v>
      </c>
      <c r="T3" s="102" t="s">
        <v>15</v>
      </c>
      <c r="U3" s="102" t="s">
        <v>16</v>
      </c>
      <c r="V3" s="102" t="s">
        <v>17</v>
      </c>
      <c r="W3" s="113"/>
      <c r="X3" s="300" t="s">
        <v>18</v>
      </c>
      <c r="Y3" s="301"/>
      <c r="Z3" s="302"/>
      <c r="AA3" s="300" t="s">
        <v>19</v>
      </c>
      <c r="AB3" s="301"/>
      <c r="AC3" s="302"/>
      <c r="AD3" s="102" t="s">
        <v>20</v>
      </c>
      <c r="AE3" s="108" t="s">
        <v>21</v>
      </c>
    </row>
    <row r="4" spans="1:32" ht="13.5" customHeight="1">
      <c r="A4" s="48">
        <v>1</v>
      </c>
      <c r="B4" s="168" t="s">
        <v>75</v>
      </c>
      <c r="C4" s="169">
        <v>10</v>
      </c>
      <c r="D4" s="170">
        <v>10</v>
      </c>
      <c r="E4" s="170">
        <v>0</v>
      </c>
      <c r="F4" s="170">
        <v>0</v>
      </c>
      <c r="G4" s="170"/>
      <c r="H4" s="171">
        <v>169</v>
      </c>
      <c r="I4" s="172" t="s">
        <v>26</v>
      </c>
      <c r="J4" s="173">
        <v>71</v>
      </c>
      <c r="K4" s="171">
        <v>65</v>
      </c>
      <c r="L4" s="172" t="s">
        <v>26</v>
      </c>
      <c r="M4" s="173">
        <v>15</v>
      </c>
      <c r="N4" s="174">
        <v>0</v>
      </c>
      <c r="O4" s="52">
        <v>20</v>
      </c>
      <c r="P4" s="62"/>
      <c r="Q4" s="48">
        <v>1</v>
      </c>
      <c r="R4" s="168" t="s">
        <v>75</v>
      </c>
      <c r="S4" s="169">
        <v>10</v>
      </c>
      <c r="T4" s="170">
        <v>8</v>
      </c>
      <c r="U4" s="170">
        <v>0</v>
      </c>
      <c r="V4" s="170">
        <v>2</v>
      </c>
      <c r="W4" s="170"/>
      <c r="X4" s="171">
        <v>55</v>
      </c>
      <c r="Y4" s="172" t="s">
        <v>26</v>
      </c>
      <c r="Z4" s="173">
        <v>25</v>
      </c>
      <c r="AA4" s="171">
        <v>32</v>
      </c>
      <c r="AB4" s="172" t="s">
        <v>26</v>
      </c>
      <c r="AC4" s="173">
        <v>8</v>
      </c>
      <c r="AD4" s="174">
        <v>0</v>
      </c>
      <c r="AE4" s="52">
        <v>16</v>
      </c>
      <c r="AF4" s="58"/>
    </row>
    <row r="5" spans="1:32" ht="13.5" customHeight="1">
      <c r="A5" s="48">
        <v>2</v>
      </c>
      <c r="B5" s="168" t="s">
        <v>9</v>
      </c>
      <c r="C5" s="169">
        <v>10</v>
      </c>
      <c r="D5" s="170">
        <v>9</v>
      </c>
      <c r="E5" s="170">
        <v>0</v>
      </c>
      <c r="F5" s="170">
        <v>1</v>
      </c>
      <c r="G5" s="170"/>
      <c r="H5" s="171">
        <v>153</v>
      </c>
      <c r="I5" s="172" t="s">
        <v>26</v>
      </c>
      <c r="J5" s="173">
        <v>87</v>
      </c>
      <c r="K5" s="171">
        <v>60</v>
      </c>
      <c r="L5" s="172" t="s">
        <v>26</v>
      </c>
      <c r="M5" s="173">
        <v>20</v>
      </c>
      <c r="N5" s="174">
        <v>0</v>
      </c>
      <c r="O5" s="52">
        <v>18</v>
      </c>
      <c r="P5" s="63"/>
      <c r="Q5" s="48">
        <v>2</v>
      </c>
      <c r="R5" s="168" t="s">
        <v>76</v>
      </c>
      <c r="S5" s="169">
        <v>10</v>
      </c>
      <c r="T5" s="170">
        <v>8</v>
      </c>
      <c r="U5" s="170">
        <v>0</v>
      </c>
      <c r="V5" s="170">
        <v>2</v>
      </c>
      <c r="W5" s="170"/>
      <c r="X5" s="171">
        <v>55</v>
      </c>
      <c r="Y5" s="172" t="s">
        <v>26</v>
      </c>
      <c r="Z5" s="173">
        <v>25</v>
      </c>
      <c r="AA5" s="171">
        <v>32</v>
      </c>
      <c r="AB5" s="172" t="s">
        <v>26</v>
      </c>
      <c r="AC5" s="173">
        <v>8</v>
      </c>
      <c r="AD5" s="174">
        <v>0</v>
      </c>
      <c r="AE5" s="52">
        <v>16</v>
      </c>
      <c r="AF5" s="58"/>
    </row>
    <row r="6" spans="1:32" ht="13.5" customHeight="1">
      <c r="A6" s="48">
        <v>3</v>
      </c>
      <c r="B6" s="168" t="s">
        <v>76</v>
      </c>
      <c r="C6" s="169">
        <v>10</v>
      </c>
      <c r="D6" s="170">
        <v>8</v>
      </c>
      <c r="E6" s="170">
        <v>1</v>
      </c>
      <c r="F6" s="170">
        <v>1</v>
      </c>
      <c r="G6" s="170"/>
      <c r="H6" s="171">
        <v>149.5</v>
      </c>
      <c r="I6" s="172" t="s">
        <v>26</v>
      </c>
      <c r="J6" s="173">
        <v>90.5</v>
      </c>
      <c r="K6" s="171">
        <v>54</v>
      </c>
      <c r="L6" s="172" t="s">
        <v>26</v>
      </c>
      <c r="M6" s="173">
        <v>26</v>
      </c>
      <c r="N6" s="174">
        <v>0</v>
      </c>
      <c r="O6" s="52">
        <v>17</v>
      </c>
      <c r="P6" s="63"/>
      <c r="Q6" s="48">
        <v>3</v>
      </c>
      <c r="R6" s="168" t="s">
        <v>78</v>
      </c>
      <c r="S6" s="169">
        <v>10</v>
      </c>
      <c r="T6" s="170">
        <v>8</v>
      </c>
      <c r="U6" s="170">
        <v>0</v>
      </c>
      <c r="V6" s="170">
        <v>2</v>
      </c>
      <c r="W6" s="170"/>
      <c r="X6" s="171">
        <v>53.5</v>
      </c>
      <c r="Y6" s="172" t="s">
        <v>26</v>
      </c>
      <c r="Z6" s="173">
        <v>26.5</v>
      </c>
      <c r="AA6" s="171">
        <v>30</v>
      </c>
      <c r="AB6" s="172" t="s">
        <v>26</v>
      </c>
      <c r="AC6" s="173">
        <v>10</v>
      </c>
      <c r="AD6" s="174">
        <v>0</v>
      </c>
      <c r="AE6" s="52">
        <v>16</v>
      </c>
      <c r="AF6" s="58"/>
    </row>
    <row r="7" spans="1:32" ht="13.5" customHeight="1">
      <c r="A7" s="48">
        <v>4</v>
      </c>
      <c r="B7" s="168" t="s">
        <v>77</v>
      </c>
      <c r="C7" s="169">
        <v>10</v>
      </c>
      <c r="D7" s="170">
        <v>6</v>
      </c>
      <c r="E7" s="170">
        <v>1</v>
      </c>
      <c r="F7" s="170">
        <v>3</v>
      </c>
      <c r="G7" s="170"/>
      <c r="H7" s="171">
        <v>146</v>
      </c>
      <c r="I7" s="172" t="s">
        <v>26</v>
      </c>
      <c r="J7" s="173">
        <v>94</v>
      </c>
      <c r="K7" s="171">
        <v>50</v>
      </c>
      <c r="L7" s="172" t="s">
        <v>26</v>
      </c>
      <c r="M7" s="173">
        <v>30</v>
      </c>
      <c r="N7" s="174">
        <v>0</v>
      </c>
      <c r="O7" s="52">
        <v>13</v>
      </c>
      <c r="P7" s="63"/>
      <c r="Q7" s="48">
        <v>4</v>
      </c>
      <c r="R7" s="168" t="s">
        <v>85</v>
      </c>
      <c r="S7" s="169">
        <v>10</v>
      </c>
      <c r="T7" s="170">
        <v>7</v>
      </c>
      <c r="U7" s="170">
        <v>0</v>
      </c>
      <c r="V7" s="170">
        <v>3</v>
      </c>
      <c r="W7" s="170"/>
      <c r="X7" s="171">
        <v>49.5</v>
      </c>
      <c r="Y7" s="172" t="s">
        <v>26</v>
      </c>
      <c r="Z7" s="173">
        <v>30.5</v>
      </c>
      <c r="AA7" s="171">
        <v>28.5</v>
      </c>
      <c r="AB7" s="172" t="s">
        <v>26</v>
      </c>
      <c r="AC7" s="173">
        <v>11.5</v>
      </c>
      <c r="AD7" s="174">
        <v>0</v>
      </c>
      <c r="AE7" s="52">
        <v>14</v>
      </c>
      <c r="AF7" s="58"/>
    </row>
    <row r="8" spans="1:32" ht="13.5" customHeight="1">
      <c r="A8" s="48">
        <v>5</v>
      </c>
      <c r="B8" s="168" t="s">
        <v>79</v>
      </c>
      <c r="C8" s="169">
        <v>10</v>
      </c>
      <c r="D8" s="170">
        <v>5</v>
      </c>
      <c r="E8" s="170">
        <v>1</v>
      </c>
      <c r="F8" s="170">
        <v>4</v>
      </c>
      <c r="G8" s="170"/>
      <c r="H8" s="171">
        <v>122</v>
      </c>
      <c r="I8" s="172" t="s">
        <v>26</v>
      </c>
      <c r="J8" s="173">
        <v>118</v>
      </c>
      <c r="K8" s="171">
        <v>46</v>
      </c>
      <c r="L8" s="172" t="s">
        <v>26</v>
      </c>
      <c r="M8" s="173">
        <v>34</v>
      </c>
      <c r="N8" s="174">
        <v>0</v>
      </c>
      <c r="O8" s="52">
        <v>11</v>
      </c>
      <c r="P8" s="64"/>
      <c r="Q8" s="48">
        <v>5</v>
      </c>
      <c r="R8" s="168" t="s">
        <v>77</v>
      </c>
      <c r="S8" s="169">
        <v>10</v>
      </c>
      <c r="T8" s="170">
        <v>6</v>
      </c>
      <c r="U8" s="170">
        <v>0</v>
      </c>
      <c r="V8" s="170">
        <v>4</v>
      </c>
      <c r="W8" s="170"/>
      <c r="X8" s="171">
        <v>51.5</v>
      </c>
      <c r="Y8" s="172" t="s">
        <v>26</v>
      </c>
      <c r="Z8" s="173">
        <v>28.5</v>
      </c>
      <c r="AA8" s="171">
        <v>24</v>
      </c>
      <c r="AB8" s="172" t="s">
        <v>26</v>
      </c>
      <c r="AC8" s="173">
        <v>16</v>
      </c>
      <c r="AD8" s="174">
        <v>0</v>
      </c>
      <c r="AE8" s="52">
        <v>12</v>
      </c>
      <c r="AF8" s="58"/>
    </row>
    <row r="9" spans="1:32" ht="13.5" customHeight="1">
      <c r="A9" s="48">
        <v>6</v>
      </c>
      <c r="B9" s="168" t="s">
        <v>78</v>
      </c>
      <c r="C9" s="169">
        <v>10</v>
      </c>
      <c r="D9" s="170">
        <v>4</v>
      </c>
      <c r="E9" s="170">
        <v>2</v>
      </c>
      <c r="F9" s="170">
        <v>4</v>
      </c>
      <c r="G9" s="170"/>
      <c r="H9" s="171">
        <v>124.5</v>
      </c>
      <c r="I9" s="172" t="s">
        <v>26</v>
      </c>
      <c r="J9" s="173">
        <v>115.5</v>
      </c>
      <c r="K9" s="171">
        <v>38.5</v>
      </c>
      <c r="L9" s="172" t="s">
        <v>26</v>
      </c>
      <c r="M9" s="173">
        <v>41.5</v>
      </c>
      <c r="N9" s="174">
        <v>0</v>
      </c>
      <c r="O9" s="52">
        <v>10</v>
      </c>
      <c r="P9" s="63"/>
      <c r="Q9" s="48">
        <v>6</v>
      </c>
      <c r="R9" s="168" t="s">
        <v>83</v>
      </c>
      <c r="S9" s="169">
        <v>10</v>
      </c>
      <c r="T9" s="170">
        <v>6</v>
      </c>
      <c r="U9" s="170">
        <v>0</v>
      </c>
      <c r="V9" s="170">
        <v>4</v>
      </c>
      <c r="W9" s="170"/>
      <c r="X9" s="171">
        <v>35.5</v>
      </c>
      <c r="Y9" s="172" t="s">
        <v>26</v>
      </c>
      <c r="Z9" s="173">
        <v>44.5</v>
      </c>
      <c r="AA9" s="171">
        <v>20.5</v>
      </c>
      <c r="AB9" s="172" t="s">
        <v>26</v>
      </c>
      <c r="AC9" s="173">
        <v>19.5</v>
      </c>
      <c r="AD9" s="174">
        <v>0</v>
      </c>
      <c r="AE9" s="52">
        <v>12</v>
      </c>
      <c r="AF9" s="58"/>
    </row>
    <row r="10" spans="1:32" ht="13.5" customHeight="1">
      <c r="A10" s="48">
        <v>7</v>
      </c>
      <c r="B10" s="168" t="s">
        <v>80</v>
      </c>
      <c r="C10" s="169">
        <v>10</v>
      </c>
      <c r="D10" s="170">
        <v>4</v>
      </c>
      <c r="E10" s="170">
        <v>0</v>
      </c>
      <c r="F10" s="170">
        <v>6</v>
      </c>
      <c r="G10" s="170"/>
      <c r="H10" s="171">
        <v>105.5</v>
      </c>
      <c r="I10" s="172" t="s">
        <v>26</v>
      </c>
      <c r="J10" s="173">
        <v>134.5</v>
      </c>
      <c r="K10" s="171">
        <v>37</v>
      </c>
      <c r="L10" s="172" t="s">
        <v>26</v>
      </c>
      <c r="M10" s="173">
        <v>43</v>
      </c>
      <c r="N10" s="174">
        <v>0</v>
      </c>
      <c r="O10" s="52">
        <v>8</v>
      </c>
      <c r="P10" s="63"/>
      <c r="Q10" s="48">
        <v>7</v>
      </c>
      <c r="R10" s="168" t="s">
        <v>81</v>
      </c>
      <c r="S10" s="169">
        <v>10</v>
      </c>
      <c r="T10" s="170">
        <v>5</v>
      </c>
      <c r="U10" s="170">
        <v>0</v>
      </c>
      <c r="V10" s="170">
        <v>5</v>
      </c>
      <c r="W10" s="170"/>
      <c r="X10" s="171">
        <v>42</v>
      </c>
      <c r="Y10" s="172" t="s">
        <v>26</v>
      </c>
      <c r="Z10" s="173">
        <v>38</v>
      </c>
      <c r="AA10" s="171">
        <v>19</v>
      </c>
      <c r="AB10" s="172" t="s">
        <v>26</v>
      </c>
      <c r="AC10" s="173">
        <v>21</v>
      </c>
      <c r="AD10" s="174">
        <v>0</v>
      </c>
      <c r="AE10" s="52">
        <v>10</v>
      </c>
      <c r="AF10" s="58"/>
    </row>
    <row r="11" spans="1:32" ht="13.5" customHeight="1">
      <c r="A11" s="48">
        <v>8</v>
      </c>
      <c r="B11" s="168" t="s">
        <v>84</v>
      </c>
      <c r="C11" s="169">
        <v>10</v>
      </c>
      <c r="D11" s="170">
        <v>3</v>
      </c>
      <c r="E11" s="170">
        <v>0</v>
      </c>
      <c r="F11" s="170">
        <v>7</v>
      </c>
      <c r="G11" s="170"/>
      <c r="H11" s="171">
        <v>106</v>
      </c>
      <c r="I11" s="172" t="s">
        <v>26</v>
      </c>
      <c r="J11" s="173">
        <v>134</v>
      </c>
      <c r="K11" s="171">
        <v>30</v>
      </c>
      <c r="L11" s="172" t="s">
        <v>26</v>
      </c>
      <c r="M11" s="173">
        <v>50</v>
      </c>
      <c r="N11" s="174">
        <v>0</v>
      </c>
      <c r="O11" s="52">
        <v>6</v>
      </c>
      <c r="P11" s="63"/>
      <c r="Q11" s="48">
        <v>8</v>
      </c>
      <c r="R11" s="168" t="s">
        <v>9</v>
      </c>
      <c r="S11" s="169">
        <v>10</v>
      </c>
      <c r="T11" s="170">
        <v>4</v>
      </c>
      <c r="U11" s="170">
        <v>0</v>
      </c>
      <c r="V11" s="170">
        <v>6</v>
      </c>
      <c r="W11" s="170"/>
      <c r="X11" s="171">
        <v>43.5</v>
      </c>
      <c r="Y11" s="172" t="s">
        <v>26</v>
      </c>
      <c r="Z11" s="173">
        <v>36.5</v>
      </c>
      <c r="AA11" s="171">
        <v>18.5</v>
      </c>
      <c r="AB11" s="172" t="s">
        <v>26</v>
      </c>
      <c r="AC11" s="173">
        <v>21.5</v>
      </c>
      <c r="AD11" s="174">
        <v>0</v>
      </c>
      <c r="AE11" s="52">
        <v>8</v>
      </c>
      <c r="AF11" s="58"/>
    </row>
    <row r="12" spans="1:32" ht="13.5" customHeight="1">
      <c r="A12" s="48">
        <v>9</v>
      </c>
      <c r="B12" s="168" t="s">
        <v>81</v>
      </c>
      <c r="C12" s="169">
        <v>10</v>
      </c>
      <c r="D12" s="170">
        <v>2</v>
      </c>
      <c r="E12" s="170">
        <v>2</v>
      </c>
      <c r="F12" s="170">
        <v>6</v>
      </c>
      <c r="G12" s="170"/>
      <c r="H12" s="171">
        <v>91.5</v>
      </c>
      <c r="I12" s="172" t="s">
        <v>26</v>
      </c>
      <c r="J12" s="173">
        <v>148.5</v>
      </c>
      <c r="K12" s="171">
        <v>29</v>
      </c>
      <c r="L12" s="172" t="s">
        <v>26</v>
      </c>
      <c r="M12" s="173">
        <v>51</v>
      </c>
      <c r="N12" s="174">
        <v>0</v>
      </c>
      <c r="O12" s="52">
        <v>6</v>
      </c>
      <c r="P12" s="63"/>
      <c r="Q12" s="48">
        <v>9</v>
      </c>
      <c r="R12" s="168" t="s">
        <v>79</v>
      </c>
      <c r="S12" s="169">
        <v>10</v>
      </c>
      <c r="T12" s="170">
        <v>4</v>
      </c>
      <c r="U12" s="170">
        <v>0</v>
      </c>
      <c r="V12" s="170">
        <v>6</v>
      </c>
      <c r="W12" s="170"/>
      <c r="X12" s="171">
        <v>40</v>
      </c>
      <c r="Y12" s="172" t="s">
        <v>26</v>
      </c>
      <c r="Z12" s="173">
        <v>40</v>
      </c>
      <c r="AA12" s="171">
        <v>17.5</v>
      </c>
      <c r="AB12" s="172" t="s">
        <v>26</v>
      </c>
      <c r="AC12" s="173">
        <v>22.5</v>
      </c>
      <c r="AD12" s="174">
        <v>0</v>
      </c>
      <c r="AE12" s="52">
        <v>8</v>
      </c>
      <c r="AF12" s="58"/>
    </row>
    <row r="13" spans="1:32" ht="13.5" customHeight="1" thickBot="1">
      <c r="A13" s="53">
        <v>10</v>
      </c>
      <c r="B13" s="168" t="s">
        <v>82</v>
      </c>
      <c r="C13" s="169">
        <v>10</v>
      </c>
      <c r="D13" s="170">
        <v>2</v>
      </c>
      <c r="E13" s="170">
        <v>0</v>
      </c>
      <c r="F13" s="170">
        <v>8</v>
      </c>
      <c r="G13" s="170"/>
      <c r="H13" s="171">
        <v>88.5</v>
      </c>
      <c r="I13" s="172" t="s">
        <v>26</v>
      </c>
      <c r="J13" s="173">
        <v>151.5</v>
      </c>
      <c r="K13" s="171">
        <v>25.5</v>
      </c>
      <c r="L13" s="172" t="s">
        <v>26</v>
      </c>
      <c r="M13" s="173">
        <v>54.5</v>
      </c>
      <c r="N13" s="174">
        <v>0</v>
      </c>
      <c r="O13" s="52">
        <v>4</v>
      </c>
      <c r="P13" s="63"/>
      <c r="Q13" s="53">
        <v>10</v>
      </c>
      <c r="R13" s="168" t="s">
        <v>82</v>
      </c>
      <c r="S13" s="169">
        <v>10</v>
      </c>
      <c r="T13" s="170">
        <v>2</v>
      </c>
      <c r="U13" s="170">
        <v>0</v>
      </c>
      <c r="V13" s="170">
        <v>8</v>
      </c>
      <c r="W13" s="170"/>
      <c r="X13" s="171">
        <v>26</v>
      </c>
      <c r="Y13" s="172" t="s">
        <v>26</v>
      </c>
      <c r="Z13" s="173">
        <v>54</v>
      </c>
      <c r="AA13" s="171">
        <v>10</v>
      </c>
      <c r="AB13" s="172" t="s">
        <v>26</v>
      </c>
      <c r="AC13" s="173">
        <v>30</v>
      </c>
      <c r="AD13" s="174">
        <v>0</v>
      </c>
      <c r="AE13" s="52">
        <v>4</v>
      </c>
      <c r="AF13" s="58"/>
    </row>
    <row r="14" spans="1:32" ht="13.5" customHeight="1">
      <c r="A14" s="48">
        <v>11</v>
      </c>
      <c r="B14" s="168" t="s">
        <v>83</v>
      </c>
      <c r="C14" s="169">
        <v>10</v>
      </c>
      <c r="D14" s="170">
        <v>2</v>
      </c>
      <c r="E14" s="170">
        <v>0</v>
      </c>
      <c r="F14" s="170">
        <v>8</v>
      </c>
      <c r="G14" s="170"/>
      <c r="H14" s="171">
        <v>103.5</v>
      </c>
      <c r="I14" s="172" t="s">
        <v>26</v>
      </c>
      <c r="J14" s="173">
        <v>136.5</v>
      </c>
      <c r="K14" s="171">
        <v>23.5</v>
      </c>
      <c r="L14" s="172" t="s">
        <v>26</v>
      </c>
      <c r="M14" s="173">
        <v>56.5</v>
      </c>
      <c r="N14" s="174">
        <v>0</v>
      </c>
      <c r="O14" s="52">
        <v>4</v>
      </c>
      <c r="P14"/>
      <c r="Q14" s="48">
        <v>11</v>
      </c>
      <c r="R14" s="168" t="s">
        <v>80</v>
      </c>
      <c r="S14" s="169">
        <v>10</v>
      </c>
      <c r="T14" s="170">
        <v>2</v>
      </c>
      <c r="U14" s="170">
        <v>0</v>
      </c>
      <c r="V14" s="170">
        <v>8</v>
      </c>
      <c r="W14" s="170"/>
      <c r="X14" s="171">
        <v>23.5</v>
      </c>
      <c r="Y14" s="172" t="s">
        <v>26</v>
      </c>
      <c r="Z14" s="173">
        <v>56.5</v>
      </c>
      <c r="AA14" s="171">
        <v>8</v>
      </c>
      <c r="AB14" s="172" t="s">
        <v>26</v>
      </c>
      <c r="AC14" s="173">
        <v>32</v>
      </c>
      <c r="AD14" s="174">
        <v>0</v>
      </c>
      <c r="AE14" s="52">
        <v>4</v>
      </c>
      <c r="AF14" s="58"/>
    </row>
    <row r="15" spans="1:32" ht="13.5" customHeight="1" thickBot="1">
      <c r="A15" s="53">
        <v>12</v>
      </c>
      <c r="B15" s="168" t="s">
        <v>85</v>
      </c>
      <c r="C15" s="169">
        <v>10</v>
      </c>
      <c r="D15" s="170">
        <v>1</v>
      </c>
      <c r="E15" s="170">
        <v>1</v>
      </c>
      <c r="F15" s="170">
        <v>8</v>
      </c>
      <c r="G15" s="177"/>
      <c r="H15" s="171">
        <v>81</v>
      </c>
      <c r="I15" s="172" t="s">
        <v>26</v>
      </c>
      <c r="J15" s="173">
        <v>159</v>
      </c>
      <c r="K15" s="171">
        <v>21.5</v>
      </c>
      <c r="L15" s="172" t="s">
        <v>26</v>
      </c>
      <c r="M15" s="173">
        <v>58.5</v>
      </c>
      <c r="N15" s="174">
        <v>0</v>
      </c>
      <c r="O15" s="52">
        <v>3</v>
      </c>
      <c r="P15"/>
      <c r="Q15" s="53">
        <v>12</v>
      </c>
      <c r="R15" s="175" t="s">
        <v>84</v>
      </c>
      <c r="S15" s="176">
        <v>10</v>
      </c>
      <c r="T15" s="170">
        <v>0</v>
      </c>
      <c r="U15" s="170">
        <v>0</v>
      </c>
      <c r="V15" s="170">
        <v>10</v>
      </c>
      <c r="W15" s="177"/>
      <c r="X15" s="178">
        <v>5</v>
      </c>
      <c r="Y15" s="179" t="s">
        <v>26</v>
      </c>
      <c r="Z15" s="180">
        <v>75</v>
      </c>
      <c r="AA15" s="178">
        <v>0</v>
      </c>
      <c r="AB15" s="179" t="s">
        <v>26</v>
      </c>
      <c r="AC15" s="180">
        <v>40</v>
      </c>
      <c r="AD15" s="181">
        <v>0</v>
      </c>
      <c r="AE15" s="57">
        <v>0</v>
      </c>
      <c r="AF15" s="58"/>
    </row>
    <row r="16" spans="1:32" ht="13.5" customHeight="1" thickBo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AF16" s="58"/>
    </row>
    <row r="17" spans="1:32" ht="13.5" customHeight="1" thickBot="1">
      <c r="A17" s="104" t="s">
        <v>28</v>
      </c>
      <c r="B17" s="105"/>
      <c r="C17" s="105"/>
      <c r="D17" s="105"/>
      <c r="E17" s="105"/>
      <c r="F17" s="105">
        <f>MAX(C19:C28)</f>
        <v>10</v>
      </c>
      <c r="G17" s="105"/>
      <c r="H17" s="105"/>
      <c r="I17" s="105"/>
      <c r="J17" s="105"/>
      <c r="K17" s="105" t="s">
        <v>27</v>
      </c>
      <c r="L17" s="105"/>
      <c r="M17" s="105"/>
      <c r="N17" s="106"/>
      <c r="O17" s="107"/>
      <c r="P17" s="59"/>
      <c r="Q17" s="104" t="s">
        <v>29</v>
      </c>
      <c r="R17" s="105"/>
      <c r="S17" s="105"/>
      <c r="T17" s="105"/>
      <c r="U17" s="105"/>
      <c r="V17" s="105">
        <f>MAX(S19:S28)</f>
        <v>10</v>
      </c>
      <c r="W17" s="105"/>
      <c r="X17" s="105"/>
      <c r="Y17" s="105"/>
      <c r="Z17" s="105"/>
      <c r="AA17" s="105" t="s">
        <v>27</v>
      </c>
      <c r="AB17" s="105"/>
      <c r="AC17" s="105"/>
      <c r="AD17" s="106"/>
      <c r="AE17" s="107"/>
      <c r="AF17" s="58"/>
    </row>
    <row r="18" spans="1:31" s="60" customFormat="1" ht="13.5" customHeight="1">
      <c r="A18" s="100" t="s">
        <v>13</v>
      </c>
      <c r="B18" s="101" t="s">
        <v>25</v>
      </c>
      <c r="C18" s="102" t="s">
        <v>14</v>
      </c>
      <c r="D18" s="102" t="s">
        <v>15</v>
      </c>
      <c r="E18" s="102" t="s">
        <v>16</v>
      </c>
      <c r="F18" s="102" t="s">
        <v>17</v>
      </c>
      <c r="G18" s="113"/>
      <c r="H18" s="300" t="s">
        <v>18</v>
      </c>
      <c r="I18" s="301"/>
      <c r="J18" s="302"/>
      <c r="K18" s="300" t="s">
        <v>19</v>
      </c>
      <c r="L18" s="301"/>
      <c r="M18" s="302"/>
      <c r="N18" s="102" t="s">
        <v>20</v>
      </c>
      <c r="O18" s="108" t="s">
        <v>21</v>
      </c>
      <c r="Q18" s="100" t="s">
        <v>13</v>
      </c>
      <c r="R18" s="101" t="s">
        <v>25</v>
      </c>
      <c r="S18" s="102" t="s">
        <v>14</v>
      </c>
      <c r="T18" s="102" t="s">
        <v>15</v>
      </c>
      <c r="U18" s="102" t="s">
        <v>16</v>
      </c>
      <c r="V18" s="102" t="s">
        <v>17</v>
      </c>
      <c r="W18" s="113"/>
      <c r="X18" s="300" t="s">
        <v>18</v>
      </c>
      <c r="Y18" s="301"/>
      <c r="Z18" s="302"/>
      <c r="AA18" s="300" t="s">
        <v>19</v>
      </c>
      <c r="AB18" s="301"/>
      <c r="AC18" s="302"/>
      <c r="AD18" s="102" t="s">
        <v>20</v>
      </c>
      <c r="AE18" s="108" t="s">
        <v>21</v>
      </c>
    </row>
    <row r="19" spans="1:32" ht="13.5" customHeight="1">
      <c r="A19" s="48">
        <v>1</v>
      </c>
      <c r="B19" s="168" t="s">
        <v>86</v>
      </c>
      <c r="C19" s="169">
        <v>10</v>
      </c>
      <c r="D19" s="170">
        <v>9</v>
      </c>
      <c r="E19" s="170">
        <v>0</v>
      </c>
      <c r="F19" s="170">
        <v>1</v>
      </c>
      <c r="G19" s="170"/>
      <c r="H19" s="171">
        <v>143.5</v>
      </c>
      <c r="I19" s="172" t="s">
        <v>26</v>
      </c>
      <c r="J19" s="173">
        <v>96.5</v>
      </c>
      <c r="K19" s="171">
        <v>54.5</v>
      </c>
      <c r="L19" s="172" t="s">
        <v>26</v>
      </c>
      <c r="M19" s="173">
        <v>25.5</v>
      </c>
      <c r="N19" s="174">
        <v>0</v>
      </c>
      <c r="O19" s="52">
        <v>18</v>
      </c>
      <c r="P19" s="62"/>
      <c r="Q19" s="48">
        <v>1</v>
      </c>
      <c r="R19" s="168" t="s">
        <v>91</v>
      </c>
      <c r="S19" s="169">
        <v>10</v>
      </c>
      <c r="T19" s="170">
        <v>9</v>
      </c>
      <c r="U19" s="170">
        <v>0</v>
      </c>
      <c r="V19" s="170">
        <v>1</v>
      </c>
      <c r="W19" s="170"/>
      <c r="X19" s="171">
        <v>50</v>
      </c>
      <c r="Y19" s="172" t="s">
        <v>26</v>
      </c>
      <c r="Z19" s="173">
        <v>30</v>
      </c>
      <c r="AA19" s="171">
        <v>31</v>
      </c>
      <c r="AB19" s="172" t="s">
        <v>26</v>
      </c>
      <c r="AC19" s="173">
        <v>9</v>
      </c>
      <c r="AD19" s="174">
        <v>0</v>
      </c>
      <c r="AE19" s="52">
        <v>18</v>
      </c>
      <c r="AF19" s="58"/>
    </row>
    <row r="20" spans="1:32" ht="13.5" customHeight="1">
      <c r="A20" s="48">
        <v>2</v>
      </c>
      <c r="B20" s="168" t="s">
        <v>88</v>
      </c>
      <c r="C20" s="169">
        <v>10</v>
      </c>
      <c r="D20" s="170">
        <v>7</v>
      </c>
      <c r="E20" s="170">
        <v>0</v>
      </c>
      <c r="F20" s="170">
        <v>3</v>
      </c>
      <c r="G20" s="170"/>
      <c r="H20" s="171">
        <v>134.5</v>
      </c>
      <c r="I20" s="172" t="s">
        <v>26</v>
      </c>
      <c r="J20" s="173">
        <v>105.5</v>
      </c>
      <c r="K20" s="171">
        <v>50.5</v>
      </c>
      <c r="L20" s="172" t="s">
        <v>26</v>
      </c>
      <c r="M20" s="173">
        <v>29.5</v>
      </c>
      <c r="N20" s="174">
        <v>0</v>
      </c>
      <c r="O20" s="52">
        <v>14</v>
      </c>
      <c r="P20" s="63"/>
      <c r="Q20" s="48">
        <v>2</v>
      </c>
      <c r="R20" s="168" t="s">
        <v>71</v>
      </c>
      <c r="S20" s="169">
        <v>10</v>
      </c>
      <c r="T20" s="170">
        <v>7</v>
      </c>
      <c r="U20" s="170">
        <v>1</v>
      </c>
      <c r="V20" s="170">
        <v>2</v>
      </c>
      <c r="W20" s="170"/>
      <c r="X20" s="171">
        <v>52.5</v>
      </c>
      <c r="Y20" s="172" t="s">
        <v>26</v>
      </c>
      <c r="Z20" s="173">
        <v>27.5</v>
      </c>
      <c r="AA20" s="171">
        <v>28</v>
      </c>
      <c r="AB20" s="172" t="s">
        <v>26</v>
      </c>
      <c r="AC20" s="173">
        <v>12</v>
      </c>
      <c r="AD20" s="174">
        <v>0</v>
      </c>
      <c r="AE20" s="52">
        <v>15</v>
      </c>
      <c r="AF20" s="58"/>
    </row>
    <row r="21" spans="1:32" ht="13.5" customHeight="1">
      <c r="A21" s="48">
        <v>3</v>
      </c>
      <c r="B21" s="168" t="s">
        <v>87</v>
      </c>
      <c r="C21" s="169">
        <v>10</v>
      </c>
      <c r="D21" s="170">
        <v>7</v>
      </c>
      <c r="E21" s="170">
        <v>0</v>
      </c>
      <c r="F21" s="170">
        <v>3</v>
      </c>
      <c r="G21" s="170"/>
      <c r="H21" s="171">
        <v>122</v>
      </c>
      <c r="I21" s="172" t="s">
        <v>26</v>
      </c>
      <c r="J21" s="173">
        <v>118</v>
      </c>
      <c r="K21" s="171">
        <v>46.5</v>
      </c>
      <c r="L21" s="172" t="s">
        <v>26</v>
      </c>
      <c r="M21" s="173">
        <v>33.5</v>
      </c>
      <c r="N21" s="174">
        <v>0</v>
      </c>
      <c r="O21" s="52">
        <v>14</v>
      </c>
      <c r="P21" s="63"/>
      <c r="Q21" s="48">
        <v>3</v>
      </c>
      <c r="R21" s="168" t="s">
        <v>93</v>
      </c>
      <c r="S21" s="169">
        <v>10</v>
      </c>
      <c r="T21" s="170">
        <v>7</v>
      </c>
      <c r="U21" s="170">
        <v>8</v>
      </c>
      <c r="V21" s="170">
        <v>3</v>
      </c>
      <c r="W21" s="170"/>
      <c r="X21" s="171">
        <v>53</v>
      </c>
      <c r="Y21" s="172" t="s">
        <v>26</v>
      </c>
      <c r="Z21" s="173">
        <v>27</v>
      </c>
      <c r="AA21" s="171">
        <v>30</v>
      </c>
      <c r="AB21" s="172" t="s">
        <v>26</v>
      </c>
      <c r="AC21" s="173">
        <v>10</v>
      </c>
      <c r="AD21" s="174">
        <v>0</v>
      </c>
      <c r="AE21" s="52">
        <v>14</v>
      </c>
      <c r="AF21" s="58"/>
    </row>
    <row r="22" spans="1:32" ht="13.5" customHeight="1">
      <c r="A22" s="48">
        <v>4</v>
      </c>
      <c r="B22" s="168" t="s">
        <v>71</v>
      </c>
      <c r="C22" s="169">
        <v>10</v>
      </c>
      <c r="D22" s="170">
        <v>6</v>
      </c>
      <c r="E22" s="170">
        <v>1</v>
      </c>
      <c r="F22" s="170">
        <v>3</v>
      </c>
      <c r="G22" s="170"/>
      <c r="H22" s="171">
        <v>120</v>
      </c>
      <c r="I22" s="172" t="s">
        <v>26</v>
      </c>
      <c r="J22" s="173">
        <v>120</v>
      </c>
      <c r="K22" s="171">
        <v>41.5</v>
      </c>
      <c r="L22" s="172" t="s">
        <v>26</v>
      </c>
      <c r="M22" s="173">
        <v>38.5</v>
      </c>
      <c r="N22" s="174">
        <v>0</v>
      </c>
      <c r="O22" s="52">
        <v>13</v>
      </c>
      <c r="P22" s="63"/>
      <c r="Q22" s="48">
        <v>4</v>
      </c>
      <c r="R22" s="168" t="s">
        <v>90</v>
      </c>
      <c r="S22" s="169">
        <v>10</v>
      </c>
      <c r="T22" s="170">
        <v>7</v>
      </c>
      <c r="U22" s="170">
        <v>0</v>
      </c>
      <c r="V22" s="170">
        <v>3</v>
      </c>
      <c r="W22" s="170"/>
      <c r="X22" s="171">
        <v>45.5</v>
      </c>
      <c r="Y22" s="172" t="s">
        <v>26</v>
      </c>
      <c r="Z22" s="173">
        <v>34.5</v>
      </c>
      <c r="AA22" s="171">
        <v>28</v>
      </c>
      <c r="AB22" s="172" t="s">
        <v>26</v>
      </c>
      <c r="AC22" s="173">
        <v>12</v>
      </c>
      <c r="AD22" s="174">
        <v>0</v>
      </c>
      <c r="AE22" s="52">
        <v>14</v>
      </c>
      <c r="AF22" s="58"/>
    </row>
    <row r="23" spans="1:32" ht="13.5" customHeight="1">
      <c r="A23" s="48">
        <v>5</v>
      </c>
      <c r="B23" s="168" t="s">
        <v>90</v>
      </c>
      <c r="C23" s="169">
        <v>10</v>
      </c>
      <c r="D23" s="170">
        <v>6</v>
      </c>
      <c r="E23" s="170">
        <v>0</v>
      </c>
      <c r="F23" s="170">
        <v>4</v>
      </c>
      <c r="G23" s="170"/>
      <c r="H23" s="171">
        <v>129</v>
      </c>
      <c r="I23" s="172" t="s">
        <v>26</v>
      </c>
      <c r="J23" s="173">
        <v>111</v>
      </c>
      <c r="K23" s="171">
        <v>48</v>
      </c>
      <c r="L23" s="172" t="s">
        <v>26</v>
      </c>
      <c r="M23" s="173">
        <v>32</v>
      </c>
      <c r="N23" s="174">
        <v>0</v>
      </c>
      <c r="O23" s="52">
        <v>12</v>
      </c>
      <c r="P23" s="64"/>
      <c r="Q23" s="48">
        <v>5</v>
      </c>
      <c r="R23" s="168" t="s">
        <v>88</v>
      </c>
      <c r="S23" s="169">
        <v>10</v>
      </c>
      <c r="T23" s="170">
        <v>7</v>
      </c>
      <c r="U23" s="170">
        <v>0</v>
      </c>
      <c r="V23" s="170">
        <v>3</v>
      </c>
      <c r="W23" s="170"/>
      <c r="X23" s="171">
        <v>46</v>
      </c>
      <c r="Y23" s="172" t="s">
        <v>26</v>
      </c>
      <c r="Z23" s="173">
        <v>34</v>
      </c>
      <c r="AA23" s="171">
        <v>25</v>
      </c>
      <c r="AB23" s="172" t="s">
        <v>26</v>
      </c>
      <c r="AC23" s="173">
        <v>15</v>
      </c>
      <c r="AD23" s="174">
        <v>0</v>
      </c>
      <c r="AE23" s="52">
        <v>14</v>
      </c>
      <c r="AF23" s="58"/>
    </row>
    <row r="24" spans="1:32" ht="13.5" customHeight="1">
      <c r="A24" s="48">
        <v>6</v>
      </c>
      <c r="B24" s="168" t="s">
        <v>89</v>
      </c>
      <c r="C24" s="169">
        <v>10</v>
      </c>
      <c r="D24" s="170">
        <v>5</v>
      </c>
      <c r="E24" s="170">
        <v>0</v>
      </c>
      <c r="F24" s="170">
        <v>5</v>
      </c>
      <c r="G24" s="170"/>
      <c r="H24" s="171">
        <v>122.5</v>
      </c>
      <c r="I24" s="172" t="s">
        <v>26</v>
      </c>
      <c r="J24" s="173">
        <v>117.5</v>
      </c>
      <c r="K24" s="171">
        <v>44</v>
      </c>
      <c r="L24" s="172" t="s">
        <v>26</v>
      </c>
      <c r="M24" s="173">
        <v>36</v>
      </c>
      <c r="N24" s="174">
        <v>0</v>
      </c>
      <c r="O24" s="52">
        <v>10</v>
      </c>
      <c r="P24" s="63"/>
      <c r="Q24" s="48">
        <v>6</v>
      </c>
      <c r="R24" s="168" t="s">
        <v>86</v>
      </c>
      <c r="S24" s="169">
        <v>10</v>
      </c>
      <c r="T24" s="170">
        <v>5</v>
      </c>
      <c r="U24" s="170">
        <v>0</v>
      </c>
      <c r="V24" s="170">
        <v>5</v>
      </c>
      <c r="W24" s="170"/>
      <c r="X24" s="171">
        <v>46</v>
      </c>
      <c r="Y24" s="172" t="s">
        <v>26</v>
      </c>
      <c r="Z24" s="173">
        <v>34</v>
      </c>
      <c r="AA24" s="171">
        <v>19</v>
      </c>
      <c r="AB24" s="172" t="s">
        <v>26</v>
      </c>
      <c r="AC24" s="173">
        <v>21</v>
      </c>
      <c r="AD24" s="174">
        <v>0</v>
      </c>
      <c r="AE24" s="52">
        <v>10</v>
      </c>
      <c r="AF24" s="58"/>
    </row>
    <row r="25" spans="1:32" ht="13.5" customHeight="1">
      <c r="A25" s="48">
        <v>7</v>
      </c>
      <c r="B25" s="168" t="s">
        <v>91</v>
      </c>
      <c r="C25" s="169">
        <v>10</v>
      </c>
      <c r="D25" s="170">
        <v>5</v>
      </c>
      <c r="E25" s="170">
        <v>0</v>
      </c>
      <c r="F25" s="170">
        <v>5</v>
      </c>
      <c r="G25" s="170"/>
      <c r="H25" s="171">
        <v>119</v>
      </c>
      <c r="I25" s="172" t="s">
        <v>26</v>
      </c>
      <c r="J25" s="173">
        <v>121</v>
      </c>
      <c r="K25" s="171">
        <v>36.5</v>
      </c>
      <c r="L25" s="172" t="s">
        <v>26</v>
      </c>
      <c r="M25" s="173">
        <v>43.5</v>
      </c>
      <c r="N25" s="174">
        <v>0</v>
      </c>
      <c r="O25" s="52">
        <v>10</v>
      </c>
      <c r="P25" s="63"/>
      <c r="Q25" s="48">
        <v>7</v>
      </c>
      <c r="R25" s="168" t="s">
        <v>94</v>
      </c>
      <c r="S25" s="169">
        <v>10</v>
      </c>
      <c r="T25" s="170">
        <v>4</v>
      </c>
      <c r="U25" s="170">
        <v>1</v>
      </c>
      <c r="V25" s="170">
        <v>5</v>
      </c>
      <c r="W25" s="170"/>
      <c r="X25" s="171">
        <v>45.5</v>
      </c>
      <c r="Y25" s="172" t="s">
        <v>26</v>
      </c>
      <c r="Z25" s="173">
        <v>34.5</v>
      </c>
      <c r="AA25" s="171">
        <v>21</v>
      </c>
      <c r="AB25" s="172" t="s">
        <v>26</v>
      </c>
      <c r="AC25" s="173">
        <v>19</v>
      </c>
      <c r="AD25" s="174">
        <v>0</v>
      </c>
      <c r="AE25" s="52">
        <v>9</v>
      </c>
      <c r="AF25" s="58"/>
    </row>
    <row r="26" spans="1:32" ht="13.5" customHeight="1">
      <c r="A26" s="48">
        <v>8</v>
      </c>
      <c r="B26" s="168" t="s">
        <v>48</v>
      </c>
      <c r="C26" s="169">
        <v>10</v>
      </c>
      <c r="D26" s="170">
        <v>4</v>
      </c>
      <c r="E26" s="170">
        <v>0</v>
      </c>
      <c r="F26" s="170">
        <v>6</v>
      </c>
      <c r="G26" s="170"/>
      <c r="H26" s="171">
        <v>102</v>
      </c>
      <c r="I26" s="172" t="s">
        <v>26</v>
      </c>
      <c r="J26" s="173">
        <v>138</v>
      </c>
      <c r="K26" s="171">
        <v>31.5</v>
      </c>
      <c r="L26" s="172" t="s">
        <v>26</v>
      </c>
      <c r="M26" s="173">
        <v>48.5</v>
      </c>
      <c r="N26" s="174">
        <v>0</v>
      </c>
      <c r="O26" s="52">
        <v>8</v>
      </c>
      <c r="P26" s="63"/>
      <c r="Q26" s="48">
        <v>8</v>
      </c>
      <c r="R26" s="168" t="s">
        <v>48</v>
      </c>
      <c r="S26" s="169">
        <v>10</v>
      </c>
      <c r="T26" s="170">
        <v>4</v>
      </c>
      <c r="U26" s="170">
        <v>0</v>
      </c>
      <c r="V26" s="170">
        <v>6</v>
      </c>
      <c r="W26" s="170"/>
      <c r="X26" s="171">
        <v>30</v>
      </c>
      <c r="Y26" s="172" t="s">
        <v>26</v>
      </c>
      <c r="Z26" s="173">
        <v>50</v>
      </c>
      <c r="AA26" s="171">
        <v>16</v>
      </c>
      <c r="AB26" s="172" t="s">
        <v>26</v>
      </c>
      <c r="AC26" s="173">
        <v>24</v>
      </c>
      <c r="AD26" s="174">
        <v>0</v>
      </c>
      <c r="AE26" s="52">
        <v>8</v>
      </c>
      <c r="AF26" s="58"/>
    </row>
    <row r="27" spans="1:32" ht="13.5" customHeight="1">
      <c r="A27" s="48">
        <v>9</v>
      </c>
      <c r="B27" s="168" t="s">
        <v>92</v>
      </c>
      <c r="C27" s="169">
        <v>9</v>
      </c>
      <c r="D27" s="170">
        <v>3</v>
      </c>
      <c r="E27" s="170">
        <v>1</v>
      </c>
      <c r="F27" s="170">
        <v>5</v>
      </c>
      <c r="G27" s="170"/>
      <c r="H27" s="171">
        <v>111</v>
      </c>
      <c r="I27" s="172" t="s">
        <v>26</v>
      </c>
      <c r="J27" s="173">
        <v>105</v>
      </c>
      <c r="K27" s="171">
        <v>33</v>
      </c>
      <c r="L27" s="172" t="s">
        <v>26</v>
      </c>
      <c r="M27" s="173">
        <v>39</v>
      </c>
      <c r="N27" s="174">
        <v>0</v>
      </c>
      <c r="O27" s="52">
        <v>7</v>
      </c>
      <c r="P27" s="63"/>
      <c r="Q27" s="48">
        <v>9</v>
      </c>
      <c r="R27" s="168" t="s">
        <v>89</v>
      </c>
      <c r="S27" s="169">
        <v>10</v>
      </c>
      <c r="T27" s="170">
        <v>3</v>
      </c>
      <c r="U27" s="170">
        <v>0</v>
      </c>
      <c r="V27" s="170">
        <v>7</v>
      </c>
      <c r="W27" s="170"/>
      <c r="X27" s="171">
        <v>29.5</v>
      </c>
      <c r="Y27" s="172" t="s">
        <v>26</v>
      </c>
      <c r="Z27" s="173">
        <v>50.5</v>
      </c>
      <c r="AA27" s="171">
        <v>14</v>
      </c>
      <c r="AB27" s="172" t="s">
        <v>26</v>
      </c>
      <c r="AC27" s="173">
        <v>26</v>
      </c>
      <c r="AD27" s="174">
        <v>0</v>
      </c>
      <c r="AE27" s="52">
        <v>6</v>
      </c>
      <c r="AF27" s="58"/>
    </row>
    <row r="28" spans="1:32" ht="13.5" customHeight="1">
      <c r="A28" s="48">
        <v>10</v>
      </c>
      <c r="B28" s="168" t="s">
        <v>72</v>
      </c>
      <c r="C28" s="169">
        <v>9</v>
      </c>
      <c r="D28" s="170">
        <v>3</v>
      </c>
      <c r="E28" s="170">
        <v>1</v>
      </c>
      <c r="F28" s="170">
        <v>5</v>
      </c>
      <c r="G28" s="170"/>
      <c r="H28" s="171">
        <v>96.5</v>
      </c>
      <c r="I28" s="172" t="s">
        <v>26</v>
      </c>
      <c r="J28" s="173">
        <v>119.5</v>
      </c>
      <c r="K28" s="171">
        <v>30</v>
      </c>
      <c r="L28" s="172" t="s">
        <v>26</v>
      </c>
      <c r="M28" s="173">
        <v>42</v>
      </c>
      <c r="N28" s="174">
        <v>0</v>
      </c>
      <c r="O28" s="52">
        <v>7</v>
      </c>
      <c r="P28" s="63"/>
      <c r="Q28" s="48">
        <v>10</v>
      </c>
      <c r="R28" s="168" t="s">
        <v>87</v>
      </c>
      <c r="S28" s="169">
        <v>10</v>
      </c>
      <c r="T28" s="170">
        <v>3</v>
      </c>
      <c r="U28" s="170">
        <v>0</v>
      </c>
      <c r="V28" s="170">
        <v>7</v>
      </c>
      <c r="W28" s="170"/>
      <c r="X28" s="171">
        <v>28</v>
      </c>
      <c r="Y28" s="172" t="s">
        <v>26</v>
      </c>
      <c r="Z28" s="173">
        <v>52</v>
      </c>
      <c r="AA28" s="171">
        <v>10</v>
      </c>
      <c r="AB28" s="172" t="s">
        <v>26</v>
      </c>
      <c r="AC28" s="173">
        <v>30</v>
      </c>
      <c r="AD28" s="174">
        <v>0</v>
      </c>
      <c r="AE28" s="52">
        <v>6</v>
      </c>
      <c r="AF28" s="58"/>
    </row>
    <row r="29" spans="1:32" ht="13.5" customHeight="1">
      <c r="A29" s="48">
        <v>11</v>
      </c>
      <c r="B29" s="168" t="s">
        <v>93</v>
      </c>
      <c r="C29" s="169">
        <v>10</v>
      </c>
      <c r="D29" s="170">
        <v>2</v>
      </c>
      <c r="E29" s="170">
        <v>0</v>
      </c>
      <c r="F29" s="170">
        <v>8</v>
      </c>
      <c r="G29" s="170"/>
      <c r="H29" s="171">
        <v>107</v>
      </c>
      <c r="I29" s="172" t="s">
        <v>26</v>
      </c>
      <c r="J29" s="173">
        <v>133</v>
      </c>
      <c r="K29" s="171">
        <v>28</v>
      </c>
      <c r="L29" s="172" t="s">
        <v>26</v>
      </c>
      <c r="M29" s="173">
        <v>52</v>
      </c>
      <c r="N29" s="174">
        <v>0</v>
      </c>
      <c r="O29" s="52">
        <v>4</v>
      </c>
      <c r="P29" s="63"/>
      <c r="Q29" s="48">
        <v>11</v>
      </c>
      <c r="R29" s="168" t="s">
        <v>92</v>
      </c>
      <c r="S29" s="169">
        <v>9</v>
      </c>
      <c r="T29" s="170">
        <v>2</v>
      </c>
      <c r="U29" s="170">
        <v>0</v>
      </c>
      <c r="V29" s="170">
        <v>7</v>
      </c>
      <c r="W29" s="170"/>
      <c r="X29" s="171">
        <v>29.5</v>
      </c>
      <c r="Y29" s="172" t="s">
        <v>26</v>
      </c>
      <c r="Z29" s="173">
        <v>42.5</v>
      </c>
      <c r="AA29" s="171">
        <v>10</v>
      </c>
      <c r="AB29" s="172" t="s">
        <v>26</v>
      </c>
      <c r="AC29" s="173">
        <v>26</v>
      </c>
      <c r="AD29" s="174">
        <v>0</v>
      </c>
      <c r="AE29" s="52">
        <v>4</v>
      </c>
      <c r="AF29" s="58"/>
    </row>
    <row r="30" spans="1:32" ht="13.5" customHeight="1" thickBot="1">
      <c r="A30" s="53">
        <v>12</v>
      </c>
      <c r="B30" s="168" t="s">
        <v>94</v>
      </c>
      <c r="C30" s="169">
        <v>10</v>
      </c>
      <c r="D30" s="170">
        <v>0</v>
      </c>
      <c r="E30" s="170">
        <v>1</v>
      </c>
      <c r="F30" s="170">
        <v>9</v>
      </c>
      <c r="G30" s="177"/>
      <c r="H30" s="171">
        <v>109</v>
      </c>
      <c r="I30" s="172" t="s">
        <v>26</v>
      </c>
      <c r="J30" s="173">
        <v>131</v>
      </c>
      <c r="K30" s="171">
        <v>28</v>
      </c>
      <c r="L30" s="172" t="s">
        <v>26</v>
      </c>
      <c r="M30" s="173">
        <v>52</v>
      </c>
      <c r="N30" s="174">
        <v>0</v>
      </c>
      <c r="O30" s="52">
        <v>1</v>
      </c>
      <c r="P30" s="63"/>
      <c r="Q30" s="53">
        <v>12</v>
      </c>
      <c r="R30" s="175" t="s">
        <v>72</v>
      </c>
      <c r="S30" s="176">
        <v>9</v>
      </c>
      <c r="T30" s="170">
        <v>0</v>
      </c>
      <c r="U30" s="170">
        <v>0</v>
      </c>
      <c r="V30" s="170">
        <v>9</v>
      </c>
      <c r="W30" s="206"/>
      <c r="X30" s="178">
        <v>16.5</v>
      </c>
      <c r="Y30" s="179" t="s">
        <v>26</v>
      </c>
      <c r="Z30" s="180">
        <v>55.5</v>
      </c>
      <c r="AA30" s="178">
        <v>4</v>
      </c>
      <c r="AB30" s="179" t="s">
        <v>26</v>
      </c>
      <c r="AC30" s="180">
        <v>32</v>
      </c>
      <c r="AD30" s="181">
        <v>0</v>
      </c>
      <c r="AE30" s="57">
        <v>0</v>
      </c>
      <c r="AF30" s="58"/>
    </row>
    <row r="31" spans="1:32" ht="13.5" customHeight="1" thickBot="1">
      <c r="A31" s="53"/>
      <c r="B31" s="54"/>
      <c r="C31" s="55"/>
      <c r="D31" s="56"/>
      <c r="E31" s="56"/>
      <c r="F31" s="56"/>
      <c r="G31" s="56"/>
      <c r="H31" s="97"/>
      <c r="I31" s="98"/>
      <c r="J31" s="99"/>
      <c r="K31" s="97"/>
      <c r="L31" s="98"/>
      <c r="M31" s="99"/>
      <c r="N31" s="56"/>
      <c r="O31" s="57"/>
      <c r="AF31" s="58"/>
    </row>
    <row r="32" spans="1:32" ht="13.5" customHeight="1" thickBot="1">
      <c r="A32" s="104" t="s">
        <v>30</v>
      </c>
      <c r="B32" s="105"/>
      <c r="C32" s="105"/>
      <c r="D32" s="105"/>
      <c r="E32" s="105"/>
      <c r="F32" s="105">
        <f>MAX(C37:C43)</f>
        <v>10</v>
      </c>
      <c r="G32" s="105"/>
      <c r="H32" s="105"/>
      <c r="I32" s="105"/>
      <c r="J32" s="105"/>
      <c r="K32" s="105" t="s">
        <v>27</v>
      </c>
      <c r="L32" s="105"/>
      <c r="M32" s="105"/>
      <c r="N32" s="106"/>
      <c r="O32" s="107"/>
      <c r="P32" s="59"/>
      <c r="Q32" s="104" t="s">
        <v>31</v>
      </c>
      <c r="R32" s="105"/>
      <c r="S32" s="105"/>
      <c r="T32" s="105"/>
      <c r="U32" s="105"/>
      <c r="V32" s="105">
        <f>MAX(S37:S44)</f>
        <v>10</v>
      </c>
      <c r="W32" s="105"/>
      <c r="X32" s="105"/>
      <c r="Y32" s="105"/>
      <c r="Z32" s="105"/>
      <c r="AA32" s="105" t="s">
        <v>27</v>
      </c>
      <c r="AB32" s="105"/>
      <c r="AC32" s="105"/>
      <c r="AD32" s="106"/>
      <c r="AE32" s="107"/>
      <c r="AF32" s="58"/>
    </row>
    <row r="33" spans="1:31" s="60" customFormat="1" ht="13.5" customHeight="1">
      <c r="A33" s="100" t="s">
        <v>13</v>
      </c>
      <c r="B33" s="101" t="s">
        <v>25</v>
      </c>
      <c r="C33" s="102" t="s">
        <v>14</v>
      </c>
      <c r="D33" s="102" t="s">
        <v>15</v>
      </c>
      <c r="E33" s="102" t="s">
        <v>16</v>
      </c>
      <c r="F33" s="102" t="s">
        <v>17</v>
      </c>
      <c r="G33" s="113"/>
      <c r="H33" s="300" t="s">
        <v>18</v>
      </c>
      <c r="I33" s="301"/>
      <c r="J33" s="302"/>
      <c r="K33" s="300" t="s">
        <v>19</v>
      </c>
      <c r="L33" s="301"/>
      <c r="M33" s="302"/>
      <c r="N33" s="102" t="s">
        <v>20</v>
      </c>
      <c r="O33" s="108" t="s">
        <v>21</v>
      </c>
      <c r="Q33" s="100" t="s">
        <v>13</v>
      </c>
      <c r="R33" s="101" t="s">
        <v>25</v>
      </c>
      <c r="S33" s="102" t="s">
        <v>14</v>
      </c>
      <c r="T33" s="102" t="s">
        <v>15</v>
      </c>
      <c r="U33" s="102" t="s">
        <v>16</v>
      </c>
      <c r="V33" s="102" t="s">
        <v>17</v>
      </c>
      <c r="W33" s="113"/>
      <c r="X33" s="300" t="s">
        <v>18</v>
      </c>
      <c r="Y33" s="301"/>
      <c r="Z33" s="302"/>
      <c r="AA33" s="300" t="s">
        <v>19</v>
      </c>
      <c r="AB33" s="301"/>
      <c r="AC33" s="302"/>
      <c r="AD33" s="102" t="s">
        <v>20</v>
      </c>
      <c r="AE33" s="108" t="s">
        <v>21</v>
      </c>
    </row>
    <row r="34" spans="1:31" s="60" customFormat="1" ht="13.5" customHeight="1">
      <c r="A34" s="48">
        <v>1</v>
      </c>
      <c r="B34" s="168" t="s">
        <v>56</v>
      </c>
      <c r="C34" s="169">
        <v>10</v>
      </c>
      <c r="D34" s="170">
        <v>10</v>
      </c>
      <c r="E34" s="170">
        <v>0</v>
      </c>
      <c r="F34" s="170">
        <v>0</v>
      </c>
      <c r="G34" s="170">
        <v>69.5</v>
      </c>
      <c r="H34" s="171">
        <v>69.5</v>
      </c>
      <c r="I34" s="172" t="s">
        <v>26</v>
      </c>
      <c r="J34" s="173">
        <v>50.5</v>
      </c>
      <c r="K34" s="171">
        <v>55</v>
      </c>
      <c r="L34" s="172" t="s">
        <v>26</v>
      </c>
      <c r="M34" s="173">
        <v>25</v>
      </c>
      <c r="N34" s="174">
        <v>0</v>
      </c>
      <c r="O34" s="52">
        <v>20</v>
      </c>
      <c r="Q34" s="165">
        <v>1</v>
      </c>
      <c r="R34" s="101" t="s">
        <v>40</v>
      </c>
      <c r="S34" s="102">
        <v>10</v>
      </c>
      <c r="T34" s="51">
        <v>10</v>
      </c>
      <c r="U34" s="51">
        <v>0</v>
      </c>
      <c r="V34" s="51">
        <v>0</v>
      </c>
      <c r="W34" s="103">
        <v>6</v>
      </c>
      <c r="X34" s="94">
        <v>19</v>
      </c>
      <c r="Y34" s="110" t="s">
        <v>26</v>
      </c>
      <c r="Z34" s="94">
        <v>1</v>
      </c>
      <c r="AA34" s="94">
        <v>10</v>
      </c>
      <c r="AB34" s="110" t="s">
        <v>26</v>
      </c>
      <c r="AC34" s="94">
        <v>0</v>
      </c>
      <c r="AD34" s="102">
        <v>0</v>
      </c>
      <c r="AE34" s="166">
        <v>20</v>
      </c>
    </row>
    <row r="35" spans="1:31" s="60" customFormat="1" ht="13.5" customHeight="1">
      <c r="A35" s="48">
        <v>2</v>
      </c>
      <c r="B35" s="168" t="s">
        <v>53</v>
      </c>
      <c r="C35" s="169">
        <v>10</v>
      </c>
      <c r="D35" s="170">
        <v>8</v>
      </c>
      <c r="E35" s="170">
        <v>0</v>
      </c>
      <c r="F35" s="170">
        <v>2</v>
      </c>
      <c r="G35" s="170">
        <v>73.5</v>
      </c>
      <c r="H35" s="171">
        <v>73.5</v>
      </c>
      <c r="I35" s="172" t="s">
        <v>26</v>
      </c>
      <c r="J35" s="173">
        <v>46.5</v>
      </c>
      <c r="K35" s="171">
        <v>53.5</v>
      </c>
      <c r="L35" s="172" t="s">
        <v>26</v>
      </c>
      <c r="M35" s="173">
        <v>26.5</v>
      </c>
      <c r="N35" s="174">
        <v>0</v>
      </c>
      <c r="O35" s="52">
        <v>16</v>
      </c>
      <c r="Q35" s="165">
        <v>2</v>
      </c>
      <c r="R35" s="101" t="s">
        <v>62</v>
      </c>
      <c r="S35" s="102">
        <v>10</v>
      </c>
      <c r="T35" s="51">
        <v>7</v>
      </c>
      <c r="U35" s="51">
        <v>0</v>
      </c>
      <c r="V35" s="51">
        <v>3</v>
      </c>
      <c r="W35" s="103">
        <v>7</v>
      </c>
      <c r="X35" s="94">
        <v>12</v>
      </c>
      <c r="Y35" s="110" t="s">
        <v>26</v>
      </c>
      <c r="Z35" s="94">
        <v>8</v>
      </c>
      <c r="AA35" s="94">
        <v>7</v>
      </c>
      <c r="AB35" s="110" t="s">
        <v>26</v>
      </c>
      <c r="AC35" s="94">
        <v>3</v>
      </c>
      <c r="AD35" s="102">
        <v>0</v>
      </c>
      <c r="AE35" s="166">
        <v>14</v>
      </c>
    </row>
    <row r="36" spans="1:31" s="60" customFormat="1" ht="13.5" customHeight="1">
      <c r="A36" s="48">
        <v>3</v>
      </c>
      <c r="B36" s="168" t="s">
        <v>55</v>
      </c>
      <c r="C36" s="169">
        <v>10</v>
      </c>
      <c r="D36" s="170">
        <v>6</v>
      </c>
      <c r="E36" s="170">
        <v>1</v>
      </c>
      <c r="F36" s="170">
        <v>3</v>
      </c>
      <c r="G36" s="170">
        <v>68.5</v>
      </c>
      <c r="H36" s="171">
        <v>68.5</v>
      </c>
      <c r="I36" s="172" t="s">
        <v>26</v>
      </c>
      <c r="J36" s="173">
        <v>51.5</v>
      </c>
      <c r="K36" s="171">
        <v>46.5</v>
      </c>
      <c r="L36" s="172" t="s">
        <v>26</v>
      </c>
      <c r="M36" s="173">
        <v>33.5</v>
      </c>
      <c r="N36" s="174">
        <v>0</v>
      </c>
      <c r="O36" s="52">
        <v>13</v>
      </c>
      <c r="Q36" s="165">
        <v>3</v>
      </c>
      <c r="R36" s="101" t="s">
        <v>41</v>
      </c>
      <c r="S36" s="102">
        <v>9</v>
      </c>
      <c r="T36" s="51">
        <v>6</v>
      </c>
      <c r="U36" s="51">
        <v>1</v>
      </c>
      <c r="V36" s="51">
        <v>2</v>
      </c>
      <c r="W36" s="103">
        <v>8</v>
      </c>
      <c r="X36" s="94">
        <v>14</v>
      </c>
      <c r="Y36" s="110" t="s">
        <v>26</v>
      </c>
      <c r="Z36" s="94">
        <v>4</v>
      </c>
      <c r="AA36" s="94">
        <v>6.5</v>
      </c>
      <c r="AB36" s="110" t="s">
        <v>26</v>
      </c>
      <c r="AC36" s="94">
        <v>2.5</v>
      </c>
      <c r="AD36" s="102">
        <v>0</v>
      </c>
      <c r="AE36" s="166">
        <v>13</v>
      </c>
    </row>
    <row r="37" spans="1:32" ht="13.5" customHeight="1">
      <c r="A37" s="48">
        <v>4</v>
      </c>
      <c r="B37" s="168" t="s">
        <v>57</v>
      </c>
      <c r="C37" s="169">
        <v>10</v>
      </c>
      <c r="D37" s="170">
        <v>6</v>
      </c>
      <c r="E37" s="170">
        <v>0</v>
      </c>
      <c r="F37" s="170">
        <v>4</v>
      </c>
      <c r="G37" s="170">
        <v>55.5</v>
      </c>
      <c r="H37" s="171">
        <v>55.5</v>
      </c>
      <c r="I37" s="172" t="s">
        <v>26</v>
      </c>
      <c r="J37" s="173">
        <v>64.5</v>
      </c>
      <c r="K37" s="171">
        <v>40.5</v>
      </c>
      <c r="L37" s="172" t="s">
        <v>26</v>
      </c>
      <c r="M37" s="173">
        <v>39.5</v>
      </c>
      <c r="N37" s="174">
        <v>0</v>
      </c>
      <c r="O37" s="52">
        <v>12</v>
      </c>
      <c r="P37" s="63"/>
      <c r="Q37" s="48">
        <v>4</v>
      </c>
      <c r="R37" s="49" t="s">
        <v>56</v>
      </c>
      <c r="S37" s="50">
        <v>10</v>
      </c>
      <c r="T37" s="51">
        <v>6</v>
      </c>
      <c r="U37" s="51">
        <v>0</v>
      </c>
      <c r="V37" s="51">
        <v>4</v>
      </c>
      <c r="W37" s="51">
        <v>9</v>
      </c>
      <c r="X37" s="94">
        <v>15</v>
      </c>
      <c r="Y37" s="95" t="s">
        <v>26</v>
      </c>
      <c r="Z37" s="96">
        <v>5</v>
      </c>
      <c r="AA37" s="94">
        <v>6</v>
      </c>
      <c r="AB37" s="95" t="s">
        <v>26</v>
      </c>
      <c r="AC37" s="96">
        <v>4</v>
      </c>
      <c r="AD37" s="157">
        <v>0</v>
      </c>
      <c r="AE37" s="52">
        <v>12</v>
      </c>
      <c r="AF37" s="58"/>
    </row>
    <row r="38" spans="1:32" ht="13.5" customHeight="1">
      <c r="A38" s="48">
        <v>5</v>
      </c>
      <c r="B38" s="168" t="s">
        <v>54</v>
      </c>
      <c r="C38" s="169">
        <v>10</v>
      </c>
      <c r="D38" s="170">
        <v>5</v>
      </c>
      <c r="E38" s="170">
        <v>0</v>
      </c>
      <c r="F38" s="170">
        <v>5</v>
      </c>
      <c r="G38" s="170">
        <v>63</v>
      </c>
      <c r="H38" s="171">
        <v>63</v>
      </c>
      <c r="I38" s="172" t="s">
        <v>26</v>
      </c>
      <c r="J38" s="173">
        <v>57</v>
      </c>
      <c r="K38" s="171">
        <v>39.5</v>
      </c>
      <c r="L38" s="172" t="s">
        <v>26</v>
      </c>
      <c r="M38" s="173">
        <v>40.5</v>
      </c>
      <c r="N38" s="174">
        <v>0</v>
      </c>
      <c r="O38" s="52">
        <v>10</v>
      </c>
      <c r="P38" s="64"/>
      <c r="Q38" s="48">
        <v>5</v>
      </c>
      <c r="R38" s="49" t="s">
        <v>58</v>
      </c>
      <c r="S38" s="50">
        <v>9</v>
      </c>
      <c r="T38" s="51">
        <v>6</v>
      </c>
      <c r="U38" s="51">
        <v>0</v>
      </c>
      <c r="V38" s="51">
        <v>3</v>
      </c>
      <c r="W38" s="51">
        <v>10</v>
      </c>
      <c r="X38" s="94">
        <v>10</v>
      </c>
      <c r="Y38" s="95" t="s">
        <v>26</v>
      </c>
      <c r="Z38" s="96">
        <v>8</v>
      </c>
      <c r="AA38" s="94">
        <v>6</v>
      </c>
      <c r="AB38" s="95" t="s">
        <v>26</v>
      </c>
      <c r="AC38" s="96">
        <v>3</v>
      </c>
      <c r="AD38" s="157">
        <v>0</v>
      </c>
      <c r="AE38" s="52">
        <v>12</v>
      </c>
      <c r="AF38" s="58"/>
    </row>
    <row r="39" spans="1:32" ht="13.5" customHeight="1">
      <c r="A39" s="48">
        <v>6</v>
      </c>
      <c r="B39" s="168" t="s">
        <v>41</v>
      </c>
      <c r="C39" s="169">
        <v>9</v>
      </c>
      <c r="D39" s="170">
        <v>4</v>
      </c>
      <c r="E39" s="170">
        <v>1</v>
      </c>
      <c r="F39" s="170">
        <v>4</v>
      </c>
      <c r="G39" s="170">
        <v>56.5</v>
      </c>
      <c r="H39" s="171">
        <v>56.5</v>
      </c>
      <c r="I39" s="172" t="s">
        <v>26</v>
      </c>
      <c r="J39" s="173">
        <v>51.5</v>
      </c>
      <c r="K39" s="171">
        <v>37.5</v>
      </c>
      <c r="L39" s="172" t="s">
        <v>26</v>
      </c>
      <c r="M39" s="173">
        <v>34.5</v>
      </c>
      <c r="N39" s="174">
        <v>0</v>
      </c>
      <c r="O39" s="52">
        <v>9</v>
      </c>
      <c r="P39" s="63"/>
      <c r="Q39" s="48">
        <v>6</v>
      </c>
      <c r="R39" s="49" t="s">
        <v>54</v>
      </c>
      <c r="S39" s="50">
        <v>10</v>
      </c>
      <c r="T39" s="51">
        <v>5</v>
      </c>
      <c r="U39" s="51">
        <v>1</v>
      </c>
      <c r="V39" s="51">
        <v>4</v>
      </c>
      <c r="W39" s="51">
        <v>11</v>
      </c>
      <c r="X39" s="94">
        <v>10</v>
      </c>
      <c r="Y39" s="95" t="s">
        <v>26</v>
      </c>
      <c r="Z39" s="96">
        <v>10</v>
      </c>
      <c r="AA39" s="94">
        <v>5.5</v>
      </c>
      <c r="AB39" s="95" t="s">
        <v>26</v>
      </c>
      <c r="AC39" s="96">
        <v>4.5</v>
      </c>
      <c r="AD39" s="157">
        <v>0</v>
      </c>
      <c r="AE39" s="52">
        <v>11</v>
      </c>
      <c r="AF39" s="58"/>
    </row>
    <row r="40" spans="1:32" ht="13.5" customHeight="1">
      <c r="A40" s="48">
        <v>7</v>
      </c>
      <c r="B40" s="168" t="s">
        <v>62</v>
      </c>
      <c r="C40" s="169">
        <v>10</v>
      </c>
      <c r="D40" s="170">
        <v>4</v>
      </c>
      <c r="E40" s="170">
        <v>0</v>
      </c>
      <c r="F40" s="170">
        <v>6</v>
      </c>
      <c r="G40" s="170">
        <v>53.5</v>
      </c>
      <c r="H40" s="171">
        <v>53.5</v>
      </c>
      <c r="I40" s="172" t="s">
        <v>26</v>
      </c>
      <c r="J40" s="173">
        <v>66.5</v>
      </c>
      <c r="K40" s="171">
        <v>40.5</v>
      </c>
      <c r="L40" s="172" t="s">
        <v>26</v>
      </c>
      <c r="M40" s="173">
        <v>39.5</v>
      </c>
      <c r="N40" s="174">
        <v>0</v>
      </c>
      <c r="O40" s="52">
        <v>8</v>
      </c>
      <c r="P40" s="63"/>
      <c r="Q40" s="48">
        <v>7</v>
      </c>
      <c r="R40" s="49" t="s">
        <v>55</v>
      </c>
      <c r="S40" s="50">
        <v>10</v>
      </c>
      <c r="T40" s="51">
        <v>5</v>
      </c>
      <c r="U40" s="51">
        <v>0</v>
      </c>
      <c r="V40" s="51">
        <v>5</v>
      </c>
      <c r="W40" s="51">
        <v>12</v>
      </c>
      <c r="X40" s="94">
        <v>9</v>
      </c>
      <c r="Y40" s="95" t="s">
        <v>26</v>
      </c>
      <c r="Z40" s="96">
        <v>11</v>
      </c>
      <c r="AA40" s="94">
        <v>5</v>
      </c>
      <c r="AB40" s="95" t="s">
        <v>26</v>
      </c>
      <c r="AC40" s="96">
        <v>5</v>
      </c>
      <c r="AD40" s="157">
        <v>0</v>
      </c>
      <c r="AE40" s="52">
        <v>10</v>
      </c>
      <c r="AF40" s="58"/>
    </row>
    <row r="41" spans="1:32" ht="13.5" customHeight="1">
      <c r="A41" s="48">
        <v>8</v>
      </c>
      <c r="B41" s="168" t="s">
        <v>58</v>
      </c>
      <c r="C41" s="169">
        <v>9</v>
      </c>
      <c r="D41" s="170">
        <v>4</v>
      </c>
      <c r="E41" s="170">
        <v>0</v>
      </c>
      <c r="F41" s="170">
        <v>5</v>
      </c>
      <c r="G41" s="170">
        <v>57</v>
      </c>
      <c r="H41" s="171">
        <v>57</v>
      </c>
      <c r="I41" s="172" t="s">
        <v>26</v>
      </c>
      <c r="J41" s="173">
        <v>51</v>
      </c>
      <c r="K41" s="171">
        <v>39</v>
      </c>
      <c r="L41" s="172" t="s">
        <v>26</v>
      </c>
      <c r="M41" s="173">
        <v>33</v>
      </c>
      <c r="N41" s="174">
        <v>0</v>
      </c>
      <c r="O41" s="52">
        <v>8</v>
      </c>
      <c r="P41" s="63"/>
      <c r="Q41" s="48">
        <v>8</v>
      </c>
      <c r="R41" s="49" t="s">
        <v>53</v>
      </c>
      <c r="S41" s="50">
        <v>10</v>
      </c>
      <c r="T41" s="51">
        <v>4</v>
      </c>
      <c r="U41" s="51">
        <v>0</v>
      </c>
      <c r="V41" s="51">
        <v>6</v>
      </c>
      <c r="W41" s="51">
        <v>13</v>
      </c>
      <c r="X41" s="94">
        <v>6</v>
      </c>
      <c r="Y41" s="95" t="s">
        <v>26</v>
      </c>
      <c r="Z41" s="96">
        <v>14</v>
      </c>
      <c r="AA41" s="94">
        <v>4</v>
      </c>
      <c r="AB41" s="95" t="s">
        <v>26</v>
      </c>
      <c r="AC41" s="96">
        <v>6</v>
      </c>
      <c r="AD41" s="157">
        <v>0</v>
      </c>
      <c r="AE41" s="52">
        <v>8</v>
      </c>
      <c r="AF41" s="58"/>
    </row>
    <row r="42" spans="1:32" ht="13.5" customHeight="1">
      <c r="A42" s="48">
        <v>9</v>
      </c>
      <c r="B42" s="168" t="s">
        <v>40</v>
      </c>
      <c r="C42" s="169">
        <v>10</v>
      </c>
      <c r="D42" s="170">
        <v>4</v>
      </c>
      <c r="E42" s="170">
        <v>0</v>
      </c>
      <c r="F42" s="170">
        <v>6</v>
      </c>
      <c r="G42" s="170">
        <v>60</v>
      </c>
      <c r="H42" s="171">
        <v>60</v>
      </c>
      <c r="I42" s="172" t="s">
        <v>26</v>
      </c>
      <c r="J42" s="173">
        <v>60</v>
      </c>
      <c r="K42" s="171">
        <v>35.5</v>
      </c>
      <c r="L42" s="172" t="s">
        <v>26</v>
      </c>
      <c r="M42" s="173">
        <v>44.5</v>
      </c>
      <c r="N42" s="174">
        <v>0</v>
      </c>
      <c r="O42" s="52">
        <v>8</v>
      </c>
      <c r="P42" s="63"/>
      <c r="Q42" s="48">
        <v>9</v>
      </c>
      <c r="R42" s="49" t="s">
        <v>61</v>
      </c>
      <c r="S42" s="50">
        <v>10</v>
      </c>
      <c r="T42" s="51">
        <v>3</v>
      </c>
      <c r="U42" s="51">
        <v>0</v>
      </c>
      <c r="V42" s="51">
        <v>7</v>
      </c>
      <c r="W42" s="51">
        <v>14</v>
      </c>
      <c r="X42" s="94">
        <v>10</v>
      </c>
      <c r="Y42" s="95" t="s">
        <v>26</v>
      </c>
      <c r="Z42" s="96">
        <v>10</v>
      </c>
      <c r="AA42" s="94">
        <v>3</v>
      </c>
      <c r="AB42" s="95" t="s">
        <v>26</v>
      </c>
      <c r="AC42" s="96">
        <v>7</v>
      </c>
      <c r="AD42" s="157">
        <v>0</v>
      </c>
      <c r="AE42" s="52">
        <v>6</v>
      </c>
      <c r="AF42" s="58"/>
    </row>
    <row r="43" spans="1:32" ht="13.5" customHeight="1">
      <c r="A43" s="48">
        <v>10</v>
      </c>
      <c r="B43" s="168" t="s">
        <v>60</v>
      </c>
      <c r="C43" s="169">
        <v>10</v>
      </c>
      <c r="D43" s="170">
        <v>3</v>
      </c>
      <c r="E43" s="170">
        <v>0</v>
      </c>
      <c r="F43" s="170">
        <v>7</v>
      </c>
      <c r="G43" s="170">
        <v>57</v>
      </c>
      <c r="H43" s="171">
        <v>57</v>
      </c>
      <c r="I43" s="172" t="s">
        <v>26</v>
      </c>
      <c r="J43" s="173">
        <v>63</v>
      </c>
      <c r="K43" s="171">
        <v>31</v>
      </c>
      <c r="L43" s="172" t="s">
        <v>26</v>
      </c>
      <c r="M43" s="173">
        <v>49</v>
      </c>
      <c r="N43" s="174">
        <v>0</v>
      </c>
      <c r="O43" s="52">
        <v>6</v>
      </c>
      <c r="P43" s="63"/>
      <c r="Q43" s="48">
        <v>10</v>
      </c>
      <c r="R43" s="49" t="s">
        <v>60</v>
      </c>
      <c r="S43" s="50">
        <v>10</v>
      </c>
      <c r="T43" s="51">
        <v>3</v>
      </c>
      <c r="U43" s="51">
        <v>0</v>
      </c>
      <c r="V43" s="51">
        <v>7</v>
      </c>
      <c r="W43" s="51">
        <v>15</v>
      </c>
      <c r="X43" s="94">
        <v>7</v>
      </c>
      <c r="Y43" s="95" t="s">
        <v>26</v>
      </c>
      <c r="Z43" s="96">
        <v>13</v>
      </c>
      <c r="AA43" s="94">
        <v>3</v>
      </c>
      <c r="AB43" s="95" t="s">
        <v>26</v>
      </c>
      <c r="AC43" s="96">
        <v>7</v>
      </c>
      <c r="AD43" s="157">
        <v>0</v>
      </c>
      <c r="AE43" s="52">
        <v>6</v>
      </c>
      <c r="AF43" s="58"/>
    </row>
    <row r="44" spans="1:32" ht="13.5" customHeight="1">
      <c r="A44" s="48">
        <v>11</v>
      </c>
      <c r="B44" s="168" t="s">
        <v>59</v>
      </c>
      <c r="C44" s="169">
        <v>10</v>
      </c>
      <c r="D44" s="170">
        <v>2</v>
      </c>
      <c r="E44" s="170">
        <v>0</v>
      </c>
      <c r="F44" s="170">
        <v>8</v>
      </c>
      <c r="G44" s="170">
        <v>45.5</v>
      </c>
      <c r="H44" s="171">
        <v>45.5</v>
      </c>
      <c r="I44" s="172" t="s">
        <v>26</v>
      </c>
      <c r="J44" s="173">
        <v>74.5</v>
      </c>
      <c r="K44" s="171">
        <v>29</v>
      </c>
      <c r="L44" s="172" t="s">
        <v>26</v>
      </c>
      <c r="M44" s="173">
        <v>51</v>
      </c>
      <c r="N44" s="174">
        <v>0</v>
      </c>
      <c r="O44" s="52">
        <v>4</v>
      </c>
      <c r="P44" s="63"/>
      <c r="Q44" s="48">
        <v>11</v>
      </c>
      <c r="R44" s="49" t="s">
        <v>57</v>
      </c>
      <c r="S44" s="50">
        <v>10</v>
      </c>
      <c r="T44" s="51">
        <v>3</v>
      </c>
      <c r="U44" s="51">
        <v>0</v>
      </c>
      <c r="V44" s="51">
        <v>7</v>
      </c>
      <c r="W44" s="51">
        <v>16</v>
      </c>
      <c r="X44" s="94">
        <v>4</v>
      </c>
      <c r="Y44" s="95" t="s">
        <v>26</v>
      </c>
      <c r="Z44" s="96">
        <v>16</v>
      </c>
      <c r="AA44" s="94">
        <v>3</v>
      </c>
      <c r="AB44" s="95" t="s">
        <v>26</v>
      </c>
      <c r="AC44" s="96">
        <v>7</v>
      </c>
      <c r="AD44" s="157">
        <v>0</v>
      </c>
      <c r="AE44" s="52">
        <v>6</v>
      </c>
      <c r="AF44" s="58"/>
    </row>
    <row r="45" spans="1:32" ht="13.5" customHeight="1" thickBot="1">
      <c r="A45" s="53">
        <v>12</v>
      </c>
      <c r="B45" s="168" t="s">
        <v>61</v>
      </c>
      <c r="C45" s="169">
        <v>10</v>
      </c>
      <c r="D45" s="170">
        <v>2</v>
      </c>
      <c r="E45" s="170">
        <v>0</v>
      </c>
      <c r="F45" s="170">
        <v>8</v>
      </c>
      <c r="G45" s="177">
        <v>48.5</v>
      </c>
      <c r="H45" s="171">
        <v>48.5</v>
      </c>
      <c r="I45" s="179" t="s">
        <v>26</v>
      </c>
      <c r="J45" s="180">
        <v>71.5</v>
      </c>
      <c r="K45" s="178">
        <v>24.5</v>
      </c>
      <c r="L45" s="179" t="s">
        <v>26</v>
      </c>
      <c r="M45" s="180">
        <v>55.5</v>
      </c>
      <c r="N45" s="181">
        <v>0</v>
      </c>
      <c r="O45" s="57">
        <v>4</v>
      </c>
      <c r="P45" s="63"/>
      <c r="Q45" s="53">
        <v>12</v>
      </c>
      <c r="R45" s="54" t="s">
        <v>59</v>
      </c>
      <c r="S45" s="55">
        <v>10</v>
      </c>
      <c r="T45" s="56">
        <v>0</v>
      </c>
      <c r="U45" s="56">
        <v>0</v>
      </c>
      <c r="V45" s="56">
        <v>10</v>
      </c>
      <c r="W45" s="56">
        <v>17</v>
      </c>
      <c r="X45" s="97">
        <v>2</v>
      </c>
      <c r="Y45" s="98" t="s">
        <v>26</v>
      </c>
      <c r="Z45" s="99">
        <v>18</v>
      </c>
      <c r="AA45" s="97">
        <v>0</v>
      </c>
      <c r="AB45" s="98" t="s">
        <v>26</v>
      </c>
      <c r="AC45" s="99">
        <v>10</v>
      </c>
      <c r="AD45" s="158">
        <v>0</v>
      </c>
      <c r="AE45" s="57">
        <v>0</v>
      </c>
      <c r="AF45" s="58"/>
    </row>
    <row r="46" s="103" customFormat="1" ht="14.25" customHeight="1" thickBot="1"/>
    <row r="47" spans="1:32" ht="13.5" customHeight="1" thickBot="1">
      <c r="A47" s="104"/>
      <c r="B47" s="105" t="s">
        <v>23</v>
      </c>
      <c r="C47" s="105"/>
      <c r="D47" s="105"/>
      <c r="E47" s="105"/>
      <c r="F47" s="105">
        <f>MAX(C49:C62)</f>
        <v>11</v>
      </c>
      <c r="G47" s="105"/>
      <c r="H47" s="105"/>
      <c r="I47" s="105"/>
      <c r="J47" s="105"/>
      <c r="K47" s="105" t="s">
        <v>27</v>
      </c>
      <c r="L47" s="105"/>
      <c r="M47" s="105"/>
      <c r="N47" s="106"/>
      <c r="O47" s="107"/>
      <c r="P47" s="59"/>
      <c r="Q47" s="104" t="s">
        <v>24</v>
      </c>
      <c r="R47" s="105"/>
      <c r="S47" s="105"/>
      <c r="T47" s="105"/>
      <c r="U47" s="105"/>
      <c r="V47" s="105">
        <f>MAX(S49:S59)</f>
        <v>9</v>
      </c>
      <c r="W47" s="105"/>
      <c r="X47" s="105"/>
      <c r="Y47" s="105"/>
      <c r="Z47" s="105"/>
      <c r="AA47" s="105" t="s">
        <v>27</v>
      </c>
      <c r="AB47" s="105"/>
      <c r="AC47" s="105"/>
      <c r="AD47" s="106"/>
      <c r="AE47" s="107"/>
      <c r="AF47" s="58"/>
    </row>
    <row r="48" spans="1:35" ht="13.5" customHeight="1">
      <c r="A48" s="100" t="s">
        <v>13</v>
      </c>
      <c r="B48" s="101" t="s">
        <v>25</v>
      </c>
      <c r="C48" s="102" t="s">
        <v>14</v>
      </c>
      <c r="D48" s="102" t="s">
        <v>15</v>
      </c>
      <c r="E48" s="102" t="s">
        <v>16</v>
      </c>
      <c r="F48" s="102" t="s">
        <v>17</v>
      </c>
      <c r="G48" s="113"/>
      <c r="H48" s="109" t="s">
        <v>18</v>
      </c>
      <c r="I48" s="110"/>
      <c r="J48" s="111"/>
      <c r="K48" s="109" t="s">
        <v>19</v>
      </c>
      <c r="L48" s="110"/>
      <c r="M48" s="111"/>
      <c r="N48" s="102" t="s">
        <v>20</v>
      </c>
      <c r="O48" s="108" t="s">
        <v>21</v>
      </c>
      <c r="P48" s="60"/>
      <c r="Q48" s="100" t="s">
        <v>13</v>
      </c>
      <c r="R48" s="101" t="s">
        <v>25</v>
      </c>
      <c r="S48" s="102" t="s">
        <v>14</v>
      </c>
      <c r="T48" s="102" t="s">
        <v>15</v>
      </c>
      <c r="U48" s="102" t="s">
        <v>16</v>
      </c>
      <c r="V48" s="102" t="s">
        <v>17</v>
      </c>
      <c r="W48" s="113"/>
      <c r="X48" s="109" t="s">
        <v>18</v>
      </c>
      <c r="Y48" s="110"/>
      <c r="Z48" s="111"/>
      <c r="AA48" s="109" t="s">
        <v>19</v>
      </c>
      <c r="AB48" s="110"/>
      <c r="AC48" s="111"/>
      <c r="AD48" s="102" t="s">
        <v>20</v>
      </c>
      <c r="AE48" s="108" t="s">
        <v>21</v>
      </c>
      <c r="AF48" s="58"/>
      <c r="AI48" s="63"/>
    </row>
    <row r="49" spans="1:33" ht="13.5" customHeight="1">
      <c r="A49" s="48">
        <v>1</v>
      </c>
      <c r="B49" s="49" t="s">
        <v>50</v>
      </c>
      <c r="C49" s="50">
        <v>10</v>
      </c>
      <c r="D49" s="51">
        <v>7</v>
      </c>
      <c r="E49" s="51">
        <v>2</v>
      </c>
      <c r="F49" s="51">
        <v>1</v>
      </c>
      <c r="G49" s="51">
        <v>1</v>
      </c>
      <c r="H49" s="94">
        <v>63</v>
      </c>
      <c r="I49" s="95" t="s">
        <v>26</v>
      </c>
      <c r="J49" s="96">
        <v>57</v>
      </c>
      <c r="K49" s="94">
        <v>51.5</v>
      </c>
      <c r="L49" s="95" t="s">
        <v>26</v>
      </c>
      <c r="M49" s="96">
        <v>28.5</v>
      </c>
      <c r="N49" s="157">
        <v>0</v>
      </c>
      <c r="O49" s="52">
        <v>16</v>
      </c>
      <c r="P49" s="62"/>
      <c r="Q49" s="156">
        <v>1</v>
      </c>
      <c r="R49" s="49" t="s">
        <v>70</v>
      </c>
      <c r="S49" s="50">
        <v>9</v>
      </c>
      <c r="T49" s="51">
        <v>7</v>
      </c>
      <c r="U49" s="51">
        <v>2</v>
      </c>
      <c r="V49" s="51">
        <v>0</v>
      </c>
      <c r="W49" s="206"/>
      <c r="X49" s="94">
        <v>70</v>
      </c>
      <c r="Y49" s="95" t="s">
        <v>26</v>
      </c>
      <c r="Z49" s="96">
        <v>38</v>
      </c>
      <c r="AA49" s="94">
        <v>55</v>
      </c>
      <c r="AB49" s="95" t="s">
        <v>26</v>
      </c>
      <c r="AC49" s="96">
        <v>17</v>
      </c>
      <c r="AD49" s="157">
        <v>0</v>
      </c>
      <c r="AE49" s="52">
        <v>16</v>
      </c>
      <c r="AF49" s="58"/>
      <c r="AG49" s="114" t="s">
        <v>32</v>
      </c>
    </row>
    <row r="50" spans="1:32" ht="13.5" customHeight="1">
      <c r="A50" s="48">
        <v>2</v>
      </c>
      <c r="B50" s="49" t="s">
        <v>47</v>
      </c>
      <c r="C50" s="50">
        <v>10</v>
      </c>
      <c r="D50" s="51">
        <v>8</v>
      </c>
      <c r="E50" s="51">
        <v>0</v>
      </c>
      <c r="F50" s="51">
        <v>2</v>
      </c>
      <c r="G50" s="51">
        <v>1</v>
      </c>
      <c r="H50" s="94">
        <v>60.5</v>
      </c>
      <c r="I50" s="95" t="s">
        <v>26</v>
      </c>
      <c r="J50" s="96">
        <v>59.5</v>
      </c>
      <c r="K50" s="94">
        <v>50.5</v>
      </c>
      <c r="L50" s="95" t="s">
        <v>26</v>
      </c>
      <c r="M50" s="96">
        <v>29.5</v>
      </c>
      <c r="N50" s="117">
        <v>0</v>
      </c>
      <c r="O50" s="52">
        <v>16</v>
      </c>
      <c r="P50" s="63"/>
      <c r="Q50" s="48">
        <v>2</v>
      </c>
      <c r="R50" s="49" t="s">
        <v>95</v>
      </c>
      <c r="S50" s="50">
        <v>9</v>
      </c>
      <c r="T50" s="51">
        <v>8</v>
      </c>
      <c r="U50" s="51">
        <v>0</v>
      </c>
      <c r="V50" s="51">
        <v>1</v>
      </c>
      <c r="W50" s="51"/>
      <c r="X50" s="94">
        <v>76</v>
      </c>
      <c r="Y50" s="95" t="s">
        <v>26</v>
      </c>
      <c r="Z50" s="96">
        <v>32</v>
      </c>
      <c r="AA50" s="94">
        <v>54</v>
      </c>
      <c r="AB50" s="95" t="s">
        <v>26</v>
      </c>
      <c r="AC50" s="96">
        <v>18</v>
      </c>
      <c r="AD50" s="157">
        <v>0</v>
      </c>
      <c r="AE50" s="52">
        <v>16</v>
      </c>
      <c r="AF50" s="58"/>
    </row>
    <row r="51" spans="1:33" s="60" customFormat="1" ht="13.5" customHeight="1">
      <c r="A51" s="48">
        <v>3</v>
      </c>
      <c r="B51" s="49" t="s">
        <v>46</v>
      </c>
      <c r="C51" s="50">
        <v>10</v>
      </c>
      <c r="D51" s="51">
        <v>6</v>
      </c>
      <c r="E51" s="51">
        <v>1</v>
      </c>
      <c r="F51" s="51">
        <v>3</v>
      </c>
      <c r="G51" s="51">
        <v>1</v>
      </c>
      <c r="H51" s="94">
        <v>70</v>
      </c>
      <c r="I51" s="95" t="s">
        <v>26</v>
      </c>
      <c r="J51" s="96">
        <v>50</v>
      </c>
      <c r="K51" s="94">
        <v>49</v>
      </c>
      <c r="L51" s="95" t="s">
        <v>26</v>
      </c>
      <c r="M51" s="96">
        <v>31</v>
      </c>
      <c r="N51" s="157">
        <v>0</v>
      </c>
      <c r="O51" s="52">
        <v>13</v>
      </c>
      <c r="P51" s="63"/>
      <c r="Q51" s="48">
        <v>3</v>
      </c>
      <c r="R51" s="49" t="s">
        <v>66</v>
      </c>
      <c r="S51" s="50">
        <v>8</v>
      </c>
      <c r="T51" s="51">
        <v>6</v>
      </c>
      <c r="U51" s="51">
        <v>0</v>
      </c>
      <c r="V51" s="51">
        <v>2</v>
      </c>
      <c r="W51" s="51"/>
      <c r="X51" s="94">
        <v>52.5</v>
      </c>
      <c r="Y51" s="95" t="s">
        <v>26</v>
      </c>
      <c r="Z51" s="96">
        <v>43.5</v>
      </c>
      <c r="AA51" s="94">
        <v>37.5</v>
      </c>
      <c r="AB51" s="95" t="s">
        <v>26</v>
      </c>
      <c r="AC51" s="96">
        <v>26.5</v>
      </c>
      <c r="AD51" s="157">
        <v>0</v>
      </c>
      <c r="AE51" s="52">
        <v>12</v>
      </c>
      <c r="AG51" s="60" t="s">
        <v>33</v>
      </c>
    </row>
    <row r="52" spans="1:32" ht="13.5" customHeight="1">
      <c r="A52" s="48">
        <v>4</v>
      </c>
      <c r="B52" s="49" t="s">
        <v>52</v>
      </c>
      <c r="C52" s="50">
        <v>10</v>
      </c>
      <c r="D52" s="51">
        <v>5</v>
      </c>
      <c r="E52" s="51">
        <v>2</v>
      </c>
      <c r="F52" s="51">
        <v>3</v>
      </c>
      <c r="G52" s="51">
        <v>1</v>
      </c>
      <c r="H52" s="94">
        <v>60.5</v>
      </c>
      <c r="I52" s="95" t="s">
        <v>26</v>
      </c>
      <c r="J52" s="96">
        <v>59.5</v>
      </c>
      <c r="K52" s="94">
        <v>44.5</v>
      </c>
      <c r="L52" s="95" t="s">
        <v>26</v>
      </c>
      <c r="M52" s="96">
        <v>35.5</v>
      </c>
      <c r="N52" s="157">
        <v>0</v>
      </c>
      <c r="O52" s="52">
        <v>12</v>
      </c>
      <c r="P52" s="63"/>
      <c r="Q52" s="48">
        <v>4</v>
      </c>
      <c r="R52" s="49" t="s">
        <v>68</v>
      </c>
      <c r="S52" s="50">
        <v>9</v>
      </c>
      <c r="T52" s="51">
        <v>4</v>
      </c>
      <c r="U52" s="51">
        <v>1</v>
      </c>
      <c r="V52" s="51">
        <v>4</v>
      </c>
      <c r="W52" s="51"/>
      <c r="X52" s="94">
        <v>60.5</v>
      </c>
      <c r="Y52" s="95" t="s">
        <v>26</v>
      </c>
      <c r="Z52" s="96">
        <v>47.5</v>
      </c>
      <c r="AA52" s="94">
        <v>41</v>
      </c>
      <c r="AB52" s="95" t="s">
        <v>26</v>
      </c>
      <c r="AC52" s="96">
        <v>31</v>
      </c>
      <c r="AD52" s="157">
        <v>0</v>
      </c>
      <c r="AE52" s="52">
        <v>9</v>
      </c>
      <c r="AF52" s="61"/>
    </row>
    <row r="53" spans="1:33" ht="13.5" customHeight="1">
      <c r="A53" s="48">
        <v>5</v>
      </c>
      <c r="B53" s="49" t="s">
        <v>49</v>
      </c>
      <c r="C53" s="50">
        <v>10</v>
      </c>
      <c r="D53" s="51">
        <v>6</v>
      </c>
      <c r="E53" s="51">
        <v>0</v>
      </c>
      <c r="F53" s="51">
        <v>4</v>
      </c>
      <c r="G53" s="51">
        <v>1</v>
      </c>
      <c r="H53" s="94">
        <v>64.5</v>
      </c>
      <c r="I53" s="95" t="s">
        <v>26</v>
      </c>
      <c r="J53" s="96">
        <v>55.5</v>
      </c>
      <c r="K53" s="94">
        <v>39</v>
      </c>
      <c r="L53" s="95" t="s">
        <v>26</v>
      </c>
      <c r="M53" s="96">
        <v>41</v>
      </c>
      <c r="N53" s="157">
        <v>0</v>
      </c>
      <c r="O53" s="52">
        <v>12</v>
      </c>
      <c r="P53" s="64"/>
      <c r="Q53" s="48">
        <v>5</v>
      </c>
      <c r="R53" s="49" t="s">
        <v>65</v>
      </c>
      <c r="S53" s="50">
        <v>8</v>
      </c>
      <c r="T53" s="51">
        <v>4</v>
      </c>
      <c r="U53" s="51">
        <v>0</v>
      </c>
      <c r="V53" s="51">
        <v>4</v>
      </c>
      <c r="W53" s="51"/>
      <c r="X53" s="94">
        <v>39</v>
      </c>
      <c r="Y53" s="95" t="s">
        <v>26</v>
      </c>
      <c r="Z53" s="96">
        <v>57</v>
      </c>
      <c r="AA53" s="94">
        <v>30</v>
      </c>
      <c r="AB53" s="95" t="s">
        <v>26</v>
      </c>
      <c r="AC53" s="96">
        <v>34</v>
      </c>
      <c r="AD53" s="157">
        <v>0</v>
      </c>
      <c r="AE53" s="52">
        <v>8</v>
      </c>
      <c r="AF53" s="61"/>
      <c r="AG53" s="115" t="s">
        <v>50</v>
      </c>
    </row>
    <row r="54" spans="1:33" ht="13.5" customHeight="1">
      <c r="A54" s="48">
        <v>6</v>
      </c>
      <c r="B54" s="49" t="s">
        <v>64</v>
      </c>
      <c r="C54" s="50">
        <v>10</v>
      </c>
      <c r="D54" s="51">
        <v>5</v>
      </c>
      <c r="E54" s="51">
        <v>1</v>
      </c>
      <c r="F54" s="51">
        <v>4</v>
      </c>
      <c r="G54" s="51">
        <v>1</v>
      </c>
      <c r="H54" s="94">
        <v>63.5</v>
      </c>
      <c r="I54" s="95" t="s">
        <v>26</v>
      </c>
      <c r="J54" s="96">
        <v>56.5</v>
      </c>
      <c r="K54" s="94">
        <v>42</v>
      </c>
      <c r="L54" s="95" t="s">
        <v>26</v>
      </c>
      <c r="M54" s="96">
        <v>38</v>
      </c>
      <c r="N54" s="157">
        <v>0</v>
      </c>
      <c r="O54" s="52">
        <v>11</v>
      </c>
      <c r="P54" s="63"/>
      <c r="Q54" s="48">
        <v>6</v>
      </c>
      <c r="R54" s="49" t="s">
        <v>69</v>
      </c>
      <c r="S54" s="50">
        <v>9</v>
      </c>
      <c r="T54" s="51">
        <v>3</v>
      </c>
      <c r="U54" s="51">
        <v>0</v>
      </c>
      <c r="V54" s="51">
        <v>6</v>
      </c>
      <c r="W54" s="51"/>
      <c r="X54" s="94">
        <v>43.5</v>
      </c>
      <c r="Y54" s="95" t="s">
        <v>26</v>
      </c>
      <c r="Z54" s="96">
        <v>64.5</v>
      </c>
      <c r="AA54" s="94">
        <v>29.5</v>
      </c>
      <c r="AB54" s="95" t="s">
        <v>26</v>
      </c>
      <c r="AC54" s="96">
        <v>42.5</v>
      </c>
      <c r="AD54" s="157">
        <v>0</v>
      </c>
      <c r="AE54" s="52">
        <v>6</v>
      </c>
      <c r="AF54" s="61"/>
      <c r="AG54" s="115" t="s">
        <v>63</v>
      </c>
    </row>
    <row r="55" spans="1:33" ht="12.75" customHeight="1">
      <c r="A55" s="48">
        <v>7</v>
      </c>
      <c r="B55" s="49" t="s">
        <v>45</v>
      </c>
      <c r="C55" s="50">
        <v>10</v>
      </c>
      <c r="D55" s="51">
        <v>5</v>
      </c>
      <c r="E55" s="51">
        <v>0</v>
      </c>
      <c r="F55" s="51">
        <v>5</v>
      </c>
      <c r="G55" s="51">
        <v>1</v>
      </c>
      <c r="H55" s="94">
        <v>57.5</v>
      </c>
      <c r="I55" s="95" t="s">
        <v>26</v>
      </c>
      <c r="J55" s="96">
        <v>62.5</v>
      </c>
      <c r="K55" s="94">
        <v>41</v>
      </c>
      <c r="L55" s="95" t="s">
        <v>26</v>
      </c>
      <c r="M55" s="96">
        <v>39</v>
      </c>
      <c r="N55" s="157">
        <v>0</v>
      </c>
      <c r="O55" s="52">
        <v>10</v>
      </c>
      <c r="P55" s="63"/>
      <c r="Q55" s="48">
        <v>7</v>
      </c>
      <c r="R55" s="49" t="s">
        <v>96</v>
      </c>
      <c r="S55" s="50">
        <v>9</v>
      </c>
      <c r="T55" s="51">
        <v>3</v>
      </c>
      <c r="U55" s="51">
        <v>0</v>
      </c>
      <c r="V55" s="51">
        <v>6</v>
      </c>
      <c r="W55" s="51"/>
      <c r="X55" s="94">
        <v>44</v>
      </c>
      <c r="Y55" s="95" t="s">
        <v>26</v>
      </c>
      <c r="Z55" s="96">
        <v>64</v>
      </c>
      <c r="AA55" s="94">
        <v>27</v>
      </c>
      <c r="AB55" s="95" t="s">
        <v>26</v>
      </c>
      <c r="AC55" s="96">
        <v>45</v>
      </c>
      <c r="AD55" s="157">
        <v>0</v>
      </c>
      <c r="AE55" s="52">
        <v>6</v>
      </c>
      <c r="AF55" s="61"/>
      <c r="AG55" s="115"/>
    </row>
    <row r="56" spans="1:32" ht="13.5" customHeight="1">
      <c r="A56" s="48">
        <v>8</v>
      </c>
      <c r="B56" s="49" t="s">
        <v>51</v>
      </c>
      <c r="C56" s="50">
        <v>9</v>
      </c>
      <c r="D56" s="51">
        <v>5</v>
      </c>
      <c r="E56" s="51">
        <v>0</v>
      </c>
      <c r="F56" s="51">
        <v>4</v>
      </c>
      <c r="G56" s="51">
        <v>1</v>
      </c>
      <c r="H56" s="94">
        <v>58.5</v>
      </c>
      <c r="I56" s="95" t="s">
        <v>26</v>
      </c>
      <c r="J56" s="96">
        <v>49.5</v>
      </c>
      <c r="K56" s="94">
        <v>40</v>
      </c>
      <c r="L56" s="95" t="s">
        <v>26</v>
      </c>
      <c r="M56" s="96">
        <v>32</v>
      </c>
      <c r="N56" s="157">
        <v>0</v>
      </c>
      <c r="O56" s="52">
        <v>10</v>
      </c>
      <c r="P56" s="63"/>
      <c r="Q56" s="48">
        <v>8</v>
      </c>
      <c r="R56" s="49" t="s">
        <v>97</v>
      </c>
      <c r="S56" s="50">
        <v>8</v>
      </c>
      <c r="T56" s="51">
        <v>3</v>
      </c>
      <c r="U56" s="51">
        <v>0</v>
      </c>
      <c r="V56" s="51">
        <v>5</v>
      </c>
      <c r="W56" s="51"/>
      <c r="X56" s="94">
        <v>43.5</v>
      </c>
      <c r="Y56" s="95" t="s">
        <v>26</v>
      </c>
      <c r="Z56" s="96">
        <v>52.5</v>
      </c>
      <c r="AA56" s="94">
        <v>26</v>
      </c>
      <c r="AB56" s="95" t="s">
        <v>26</v>
      </c>
      <c r="AC56" s="96">
        <v>38</v>
      </c>
      <c r="AD56" s="157">
        <v>0</v>
      </c>
      <c r="AE56" s="52">
        <v>6</v>
      </c>
      <c r="AF56" s="61"/>
    </row>
    <row r="57" spans="1:32" ht="13.5" customHeight="1">
      <c r="A57" s="48">
        <v>9</v>
      </c>
      <c r="B57" s="49" t="s">
        <v>44</v>
      </c>
      <c r="C57" s="50">
        <v>11</v>
      </c>
      <c r="D57" s="51">
        <v>3</v>
      </c>
      <c r="E57" s="51">
        <v>2</v>
      </c>
      <c r="F57" s="51">
        <v>6</v>
      </c>
      <c r="G57" s="51">
        <v>1</v>
      </c>
      <c r="H57" s="94">
        <v>61</v>
      </c>
      <c r="I57" s="95" t="s">
        <v>26</v>
      </c>
      <c r="J57" s="96">
        <v>71</v>
      </c>
      <c r="K57" s="94">
        <v>40</v>
      </c>
      <c r="L57" s="95" t="s">
        <v>26</v>
      </c>
      <c r="M57" s="96">
        <v>48</v>
      </c>
      <c r="N57" s="157">
        <v>0</v>
      </c>
      <c r="O57" s="52">
        <v>8</v>
      </c>
      <c r="P57" s="63"/>
      <c r="Q57" s="48">
        <v>9</v>
      </c>
      <c r="R57" s="49" t="s">
        <v>67</v>
      </c>
      <c r="S57" s="50">
        <v>8</v>
      </c>
      <c r="T57" s="51">
        <v>2</v>
      </c>
      <c r="U57" s="51">
        <v>1</v>
      </c>
      <c r="V57" s="51">
        <v>5</v>
      </c>
      <c r="W57" s="51"/>
      <c r="X57" s="94">
        <v>39.5</v>
      </c>
      <c r="Y57" s="95" t="s">
        <v>26</v>
      </c>
      <c r="Z57" s="96">
        <v>56.5</v>
      </c>
      <c r="AA57" s="94">
        <v>24</v>
      </c>
      <c r="AB57" s="95" t="s">
        <v>26</v>
      </c>
      <c r="AC57" s="96">
        <v>40</v>
      </c>
      <c r="AD57" s="157">
        <v>0</v>
      </c>
      <c r="AE57" s="52">
        <v>5</v>
      </c>
      <c r="AF57" s="61"/>
    </row>
    <row r="58" spans="1:33" ht="13.5" customHeight="1" thickBot="1">
      <c r="A58" s="48">
        <v>10</v>
      </c>
      <c r="B58" s="49" t="s">
        <v>63</v>
      </c>
      <c r="C58" s="50">
        <v>9</v>
      </c>
      <c r="D58" s="51">
        <v>4</v>
      </c>
      <c r="E58" s="51">
        <v>0</v>
      </c>
      <c r="F58" s="51">
        <v>5</v>
      </c>
      <c r="G58" s="51">
        <v>1</v>
      </c>
      <c r="H58" s="94">
        <v>53</v>
      </c>
      <c r="I58" s="95" t="s">
        <v>26</v>
      </c>
      <c r="J58" s="96">
        <v>55</v>
      </c>
      <c r="K58" s="94">
        <v>33.5</v>
      </c>
      <c r="L58" s="95" t="s">
        <v>26</v>
      </c>
      <c r="M58" s="96">
        <v>38.5</v>
      </c>
      <c r="N58" s="117">
        <v>0</v>
      </c>
      <c r="O58" s="52">
        <v>8</v>
      </c>
      <c r="P58" s="63"/>
      <c r="Q58" s="53">
        <v>10</v>
      </c>
      <c r="R58" s="49" t="s">
        <v>98</v>
      </c>
      <c r="S58" s="50">
        <v>9</v>
      </c>
      <c r="T58" s="51">
        <v>1</v>
      </c>
      <c r="U58" s="51">
        <v>1</v>
      </c>
      <c r="V58" s="51">
        <v>7</v>
      </c>
      <c r="W58" s="51"/>
      <c r="X58" s="94">
        <v>44.5</v>
      </c>
      <c r="Y58" s="95" t="s">
        <v>26</v>
      </c>
      <c r="Z58" s="96">
        <v>63.5</v>
      </c>
      <c r="AA58" s="94">
        <v>22</v>
      </c>
      <c r="AB58" s="95" t="s">
        <v>26</v>
      </c>
      <c r="AC58" s="96">
        <v>50</v>
      </c>
      <c r="AD58" s="157">
        <v>0</v>
      </c>
      <c r="AE58" s="52">
        <v>3</v>
      </c>
      <c r="AF58" s="61"/>
      <c r="AG58" s="115" t="s">
        <v>34</v>
      </c>
    </row>
    <row r="59" spans="1:32" ht="13.5" customHeight="1">
      <c r="A59" s="48">
        <v>11</v>
      </c>
      <c r="B59" s="49" t="s">
        <v>43</v>
      </c>
      <c r="C59" s="50">
        <v>10</v>
      </c>
      <c r="D59" s="51">
        <v>2</v>
      </c>
      <c r="E59" s="51">
        <v>2</v>
      </c>
      <c r="F59" s="51">
        <v>6</v>
      </c>
      <c r="G59" s="51">
        <v>1</v>
      </c>
      <c r="H59" s="94">
        <v>50</v>
      </c>
      <c r="I59" s="95" t="s">
        <v>26</v>
      </c>
      <c r="J59" s="96">
        <v>70</v>
      </c>
      <c r="K59" s="94">
        <v>31</v>
      </c>
      <c r="L59" s="95" t="s">
        <v>26</v>
      </c>
      <c r="M59" s="96">
        <v>49</v>
      </c>
      <c r="N59" s="117">
        <v>0</v>
      </c>
      <c r="O59" s="52">
        <v>6</v>
      </c>
      <c r="P59" s="63"/>
      <c r="Q59"/>
      <c r="R59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61"/>
    </row>
    <row r="60" spans="1:35" ht="13.5" customHeight="1" thickBot="1">
      <c r="A60" s="48">
        <v>12</v>
      </c>
      <c r="B60" s="49" t="s">
        <v>42</v>
      </c>
      <c r="C60" s="50">
        <v>9</v>
      </c>
      <c r="D60" s="51">
        <v>2</v>
      </c>
      <c r="E60" s="51">
        <v>0</v>
      </c>
      <c r="F60" s="51">
        <v>7</v>
      </c>
      <c r="G60" s="51">
        <v>1</v>
      </c>
      <c r="H60" s="94">
        <v>57</v>
      </c>
      <c r="I60" s="95" t="s">
        <v>26</v>
      </c>
      <c r="J60" s="96">
        <v>51</v>
      </c>
      <c r="K60" s="94">
        <v>27.5</v>
      </c>
      <c r="L60" s="95" t="s">
        <v>26</v>
      </c>
      <c r="M60" s="96">
        <v>44.5</v>
      </c>
      <c r="N60" s="158">
        <v>0</v>
      </c>
      <c r="O60" s="52">
        <v>4</v>
      </c>
      <c r="P60" s="63"/>
      <c r="Q60" s="151"/>
      <c r="S60" s="151"/>
      <c r="T60" s="152"/>
      <c r="U60" s="152"/>
      <c r="V60" s="152"/>
      <c r="W60" s="152"/>
      <c r="X60" s="153"/>
      <c r="Y60" s="154"/>
      <c r="Z60" s="153"/>
      <c r="AA60" s="153"/>
      <c r="AB60" s="154"/>
      <c r="AC60" s="153"/>
      <c r="AD60" s="152"/>
      <c r="AE60" s="151"/>
      <c r="AF60" s="61"/>
      <c r="AG60" s="115"/>
      <c r="AH60" s="115"/>
      <c r="AI60" s="115"/>
    </row>
    <row r="61" spans="1:35" ht="13.5" customHeight="1" thickBot="1">
      <c r="A61" s="48">
        <v>13</v>
      </c>
      <c r="B61" s="49" t="s">
        <v>48</v>
      </c>
      <c r="C61" s="50">
        <v>10</v>
      </c>
      <c r="D61" s="51">
        <v>1</v>
      </c>
      <c r="E61" s="51">
        <v>0</v>
      </c>
      <c r="F61" s="51">
        <v>9</v>
      </c>
      <c r="G61" s="51">
        <v>1</v>
      </c>
      <c r="H61" s="94">
        <v>42.5</v>
      </c>
      <c r="I61" s="95" t="s">
        <v>26</v>
      </c>
      <c r="J61" s="96">
        <v>77.5</v>
      </c>
      <c r="K61" s="94">
        <v>22.5</v>
      </c>
      <c r="L61" s="95" t="s">
        <v>26</v>
      </c>
      <c r="M61" s="96">
        <v>57.5</v>
      </c>
      <c r="N61" s="158">
        <v>0</v>
      </c>
      <c r="O61" s="52">
        <v>2</v>
      </c>
      <c r="P61" s="63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 s="61"/>
      <c r="AG61" s="115"/>
      <c r="AH61" s="115"/>
      <c r="AI61" s="115"/>
    </row>
    <row r="62" spans="1:35" ht="13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Q62"/>
      <c r="R62"/>
      <c r="S62"/>
      <c r="T62"/>
      <c r="U62"/>
      <c r="V62"/>
      <c r="W62"/>
      <c r="X62" t="s">
        <v>73</v>
      </c>
      <c r="Y62"/>
      <c r="AA62"/>
      <c r="AB62"/>
      <c r="AC62"/>
      <c r="AD62" s="117"/>
      <c r="AE62"/>
      <c r="AF62" s="61"/>
      <c r="AG62" s="115"/>
      <c r="AH62" s="115"/>
      <c r="AI62" s="115"/>
    </row>
    <row r="63" spans="17:35" ht="13.5" customHeight="1"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 s="61"/>
      <c r="AG63" s="150"/>
      <c r="AH63" s="115"/>
      <c r="AI63" s="115"/>
    </row>
    <row r="64" spans="16:35" ht="13.5" customHeight="1">
      <c r="P64" s="112"/>
      <c r="Q64" s="112"/>
      <c r="R64" s="112"/>
      <c r="S64" s="116"/>
      <c r="T64" s="112"/>
      <c r="U64" s="112"/>
      <c r="V64" s="112"/>
      <c r="W64" s="112"/>
      <c r="X64" s="116"/>
      <c r="Y64" s="116"/>
      <c r="Z64" s="116"/>
      <c r="AA64" s="116"/>
      <c r="AB64" s="112"/>
      <c r="AC64" s="116"/>
      <c r="AD64" s="116"/>
      <c r="AE64" s="112"/>
      <c r="AF64" s="61"/>
      <c r="AG64" s="149"/>
      <c r="AH64" s="115"/>
      <c r="AI64" s="115"/>
    </row>
    <row r="65" spans="17:35" ht="13.5" customHeight="1">
      <c r="Q65" s="58"/>
      <c r="R65" s="58"/>
      <c r="S65" s="58"/>
      <c r="T65" s="58"/>
      <c r="U65" s="58"/>
      <c r="V65" s="58"/>
      <c r="W65" s="58"/>
      <c r="X65" s="58"/>
      <c r="Z65" s="58"/>
      <c r="AA65" s="58"/>
      <c r="AB65" s="58"/>
      <c r="AE65" s="58"/>
      <c r="AF65" s="61"/>
      <c r="AG65" s="115"/>
      <c r="AH65" s="115"/>
      <c r="AI65" s="115"/>
    </row>
    <row r="66" spans="1:35" ht="15" customHeight="1">
      <c r="A66" s="58"/>
      <c r="Q66" s="58"/>
      <c r="R66"/>
      <c r="S66" s="58"/>
      <c r="T66" s="58"/>
      <c r="U66" s="58"/>
      <c r="V66" s="58"/>
      <c r="W66" s="58"/>
      <c r="X66" s="58"/>
      <c r="Y66" s="58"/>
      <c r="Z66" s="58"/>
      <c r="AA66" s="58"/>
      <c r="AB66" s="58"/>
      <c r="AD66" s="58"/>
      <c r="AE66" s="58"/>
      <c r="AF66" s="61"/>
      <c r="AG66" s="115"/>
      <c r="AH66" s="115"/>
      <c r="AI66" s="115"/>
    </row>
    <row r="67" spans="1:35" ht="15" customHeight="1">
      <c r="A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58"/>
      <c r="AG67" s="115"/>
      <c r="AH67" s="115"/>
      <c r="AI67" s="115"/>
    </row>
    <row r="68" spans="1:32" ht="15" customHeight="1">
      <c r="A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58"/>
    </row>
    <row r="69" ht="15" customHeight="1">
      <c r="AF69" s="58"/>
    </row>
    <row r="70" spans="30:32" ht="15" customHeight="1">
      <c r="AD70" s="58"/>
      <c r="AE70" s="58"/>
      <c r="AF70" s="58"/>
    </row>
    <row r="71" spans="1:32" ht="15" customHeight="1">
      <c r="A71" s="58"/>
      <c r="AD71" s="58"/>
      <c r="AE71" s="58"/>
      <c r="AF71" s="58"/>
    </row>
    <row r="72" spans="1:32" ht="15" customHeight="1">
      <c r="A72" s="58"/>
      <c r="AD72" s="58"/>
      <c r="AE72" s="58"/>
      <c r="AF72" s="58"/>
    </row>
    <row r="73" ht="15" customHeight="1">
      <c r="AF73" s="58"/>
    </row>
    <row r="74" ht="15" customHeight="1">
      <c r="AF74" s="58"/>
    </row>
    <row r="75" ht="15" customHeight="1">
      <c r="AF75" s="58"/>
    </row>
    <row r="76" ht="15" customHeight="1">
      <c r="AF76" s="58"/>
    </row>
    <row r="77" ht="15" customHeight="1">
      <c r="AF77" s="58"/>
    </row>
    <row r="78" ht="15" customHeight="1">
      <c r="AF78" s="58"/>
    </row>
    <row r="79" ht="15" customHeight="1">
      <c r="AF79" s="58"/>
    </row>
    <row r="80" ht="15" customHeight="1">
      <c r="AF80" s="58"/>
    </row>
    <row r="81" ht="15" customHeight="1">
      <c r="AF81" s="58"/>
    </row>
    <row r="82" ht="15" customHeight="1">
      <c r="AF82" s="58"/>
    </row>
    <row r="83" ht="15" customHeight="1">
      <c r="AF83" s="58"/>
    </row>
    <row r="84" ht="15" customHeight="1">
      <c r="AF84" s="58"/>
    </row>
    <row r="85" spans="14:32" ht="15" customHeight="1">
      <c r="N85"/>
      <c r="O85"/>
      <c r="AF85" s="58"/>
    </row>
    <row r="86" spans="14:32" ht="15" customHeight="1">
      <c r="N86"/>
      <c r="O86"/>
      <c r="AF86" s="58"/>
    </row>
    <row r="87" spans="14:32" ht="15" customHeight="1">
      <c r="N87"/>
      <c r="O87"/>
      <c r="AF87" s="58"/>
    </row>
    <row r="88" spans="14:32" ht="15" customHeight="1">
      <c r="N88"/>
      <c r="O88"/>
      <c r="AF88" s="58"/>
    </row>
    <row r="89" ht="15" customHeight="1">
      <c r="AF89" s="58"/>
    </row>
    <row r="90" ht="15" customHeight="1">
      <c r="AF90" s="58"/>
    </row>
    <row r="91" ht="15" customHeight="1">
      <c r="AF91" s="58"/>
    </row>
    <row r="92" ht="15" customHeight="1">
      <c r="AF92" s="58"/>
    </row>
    <row r="93" ht="15" customHeight="1">
      <c r="AF93" s="58"/>
    </row>
    <row r="94" ht="15" customHeight="1">
      <c r="AF94" s="58"/>
    </row>
    <row r="95" ht="15" customHeight="1">
      <c r="AF95" s="58"/>
    </row>
    <row r="96" ht="15" customHeight="1">
      <c r="AF96" s="58"/>
    </row>
    <row r="97" ht="15" customHeight="1">
      <c r="AF97" s="58"/>
    </row>
    <row r="98" spans="9:32" ht="15" customHeight="1">
      <c r="I98" s="66"/>
      <c r="AF98" s="58"/>
    </row>
    <row r="99" spans="9:32" ht="15" customHeight="1">
      <c r="I99" s="66"/>
      <c r="AF99" s="58"/>
    </row>
    <row r="100" ht="15" customHeight="1">
      <c r="AF100" s="58"/>
    </row>
    <row r="101" ht="15" customHeight="1">
      <c r="AF101" s="58"/>
    </row>
    <row r="102" ht="15" customHeight="1">
      <c r="AF102" s="58"/>
    </row>
    <row r="103" ht="15" customHeight="1">
      <c r="AF103" s="58"/>
    </row>
    <row r="104" ht="15" customHeight="1">
      <c r="AF104" s="58"/>
    </row>
    <row r="105" ht="15" customHeight="1">
      <c r="AF105" s="58"/>
    </row>
    <row r="106" ht="15" customHeight="1">
      <c r="AF106" s="58"/>
    </row>
    <row r="107" ht="15" customHeight="1">
      <c r="AF107" s="58"/>
    </row>
    <row r="108" ht="15" customHeight="1">
      <c r="AF108" s="58"/>
    </row>
    <row r="109" ht="15" customHeight="1">
      <c r="AF109" s="58"/>
    </row>
    <row r="110" ht="15" customHeight="1">
      <c r="AF110" s="58"/>
    </row>
    <row r="111" ht="15" customHeight="1">
      <c r="AF111" s="58"/>
    </row>
    <row r="112" ht="15" customHeight="1">
      <c r="AF112" s="58"/>
    </row>
    <row r="113" ht="15" customHeight="1">
      <c r="AF113" s="58"/>
    </row>
    <row r="114" ht="15" customHeight="1">
      <c r="AF114" s="58"/>
    </row>
    <row r="115" ht="15" customHeight="1">
      <c r="AF115" s="58"/>
    </row>
    <row r="116" ht="15" customHeight="1">
      <c r="AF116" s="58"/>
    </row>
    <row r="117" ht="15" customHeight="1">
      <c r="AF117" s="58"/>
    </row>
    <row r="118" ht="15" customHeight="1">
      <c r="AF118" s="58"/>
    </row>
    <row r="119" ht="15" customHeight="1">
      <c r="AF119" s="58"/>
    </row>
    <row r="120" ht="15" customHeight="1">
      <c r="AF120" s="58"/>
    </row>
    <row r="121" ht="15" customHeight="1">
      <c r="AF121" s="58"/>
    </row>
    <row r="122" ht="15" customHeight="1">
      <c r="AF122" s="58"/>
    </row>
    <row r="123" ht="15" customHeight="1">
      <c r="AF123" s="58"/>
    </row>
    <row r="124" ht="15" customHeight="1">
      <c r="AF124" s="58"/>
    </row>
    <row r="125" ht="15" customHeight="1">
      <c r="AF125" s="58"/>
    </row>
    <row r="126" ht="15" customHeight="1">
      <c r="AF126" s="58"/>
    </row>
    <row r="127" ht="15" customHeight="1">
      <c r="AF127" s="58"/>
    </row>
    <row r="128" ht="15" customHeight="1">
      <c r="AF128" s="58"/>
    </row>
    <row r="129" ht="15" customHeight="1">
      <c r="AF129" s="58"/>
    </row>
    <row r="130" ht="15" customHeight="1">
      <c r="AF130" s="58"/>
    </row>
    <row r="131" ht="15" customHeight="1">
      <c r="AF131" s="58"/>
    </row>
    <row r="132" ht="15" customHeight="1">
      <c r="AF132" s="58"/>
    </row>
    <row r="133" ht="15" customHeight="1">
      <c r="AF133" s="58"/>
    </row>
    <row r="134" ht="15" customHeight="1">
      <c r="AF134" s="58"/>
    </row>
    <row r="135" ht="15" customHeight="1">
      <c r="AF135" s="58"/>
    </row>
    <row r="136" ht="15" customHeight="1">
      <c r="AF136" s="58"/>
    </row>
    <row r="137" ht="15" customHeight="1">
      <c r="AF137" s="58"/>
    </row>
    <row r="138" ht="15" customHeight="1">
      <c r="AF138" s="58"/>
    </row>
    <row r="139" ht="15" customHeight="1">
      <c r="AF139" s="58"/>
    </row>
    <row r="140" ht="15" customHeight="1">
      <c r="AF140" s="58"/>
    </row>
    <row r="141" ht="15" customHeight="1">
      <c r="AF141" s="58"/>
    </row>
    <row r="142" ht="15" customHeight="1">
      <c r="AF142" s="58"/>
    </row>
    <row r="143" ht="15" customHeight="1">
      <c r="AF143" s="58"/>
    </row>
    <row r="144" ht="15" customHeight="1">
      <c r="AF144" s="58"/>
    </row>
    <row r="145" ht="13.5" customHeight="1">
      <c r="AF145" s="58"/>
    </row>
    <row r="146" ht="13.5" customHeight="1">
      <c r="AF146" s="58"/>
    </row>
    <row r="147" ht="13.5" customHeight="1">
      <c r="AF147" s="58"/>
    </row>
    <row r="148" ht="13.5" customHeight="1">
      <c r="AF148" s="58"/>
    </row>
    <row r="149" ht="13.5" customHeight="1">
      <c r="AF149" s="58"/>
    </row>
    <row r="150" ht="13.5" customHeight="1">
      <c r="AF150" s="58"/>
    </row>
    <row r="151" ht="13.5" customHeight="1">
      <c r="AF151" s="58"/>
    </row>
    <row r="152" ht="13.5" customHeight="1">
      <c r="AF152" s="58"/>
    </row>
    <row r="153" ht="13.5" customHeight="1">
      <c r="AF153" s="58"/>
    </row>
    <row r="154" ht="13.5" customHeight="1">
      <c r="AF154" s="58"/>
    </row>
    <row r="155" ht="13.5" customHeight="1">
      <c r="AF155" s="58"/>
    </row>
    <row r="156" ht="13.5" customHeight="1">
      <c r="AF156" s="58"/>
    </row>
    <row r="157" ht="13.5" customHeight="1">
      <c r="AF157" s="58"/>
    </row>
    <row r="158" ht="13.5" customHeight="1">
      <c r="AF158" s="58"/>
    </row>
    <row r="159" ht="13.5" customHeight="1">
      <c r="AF159" s="58"/>
    </row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</sheetData>
  <sheetProtection/>
  <mergeCells count="12">
    <mergeCell ref="AA18:AC18"/>
    <mergeCell ref="H3:J3"/>
    <mergeCell ref="K3:M3"/>
    <mergeCell ref="X3:Z3"/>
    <mergeCell ref="K33:M33"/>
    <mergeCell ref="X33:Z33"/>
    <mergeCell ref="AA33:AC33"/>
    <mergeCell ref="H33:J33"/>
    <mergeCell ref="AA3:AC3"/>
    <mergeCell ref="H18:J18"/>
    <mergeCell ref="K18:M18"/>
    <mergeCell ref="X18:Z18"/>
  </mergeCells>
  <printOptions/>
  <pageMargins left="0.7" right="0.7" top="0.75" bottom="0.75" header="0.3" footer="0.3"/>
  <pageSetup horizontalDpi="600" verticalDpi="600" orientation="landscape" paperSize="9" scale="5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3"/>
  <sheetViews>
    <sheetView showGridLines="0" tabSelected="1" zoomScaleSheetLayoutView="90" workbookViewId="0" topLeftCell="A1">
      <selection activeCell="Z38" sqref="Z38"/>
    </sheetView>
  </sheetViews>
  <sheetFormatPr defaultColWidth="9.140625" defaultRowHeight="15"/>
  <cols>
    <col min="1" max="1" width="19.7109375" style="0" customWidth="1"/>
    <col min="2" max="5" width="5.00390625" style="0" customWidth="1"/>
    <col min="6" max="6" width="0.9921875" style="0" customWidth="1"/>
    <col min="7" max="7" width="5.00390625" style="0" customWidth="1"/>
    <col min="8" max="8" width="17.7109375" style="0" customWidth="1"/>
    <col min="9" max="10" width="5.00390625" style="0" customWidth="1"/>
    <col min="11" max="11" width="5.8515625" style="0" customWidth="1"/>
    <col min="12" max="12" width="1.8515625" style="0" customWidth="1"/>
    <col min="13" max="13" width="17.7109375" style="0" customWidth="1"/>
    <col min="14" max="15" width="4.8515625" style="0" customWidth="1"/>
    <col min="16" max="17" width="5.00390625" style="0" customWidth="1"/>
    <col min="18" max="18" width="1.28515625" style="0" customWidth="1"/>
    <col min="19" max="19" width="5.00390625" style="0" customWidth="1"/>
    <col min="20" max="20" width="17.7109375" style="0" customWidth="1"/>
    <col min="21" max="22" width="4.8515625" style="0" customWidth="1"/>
    <col min="23" max="23" width="5.57421875" style="0" customWidth="1"/>
  </cols>
  <sheetData>
    <row r="1" spans="1:11" ht="12.75" customHeight="1">
      <c r="A1" s="182"/>
      <c r="B1" s="29"/>
      <c r="C1" s="29"/>
      <c r="D1" s="29"/>
      <c r="E1" s="118"/>
      <c r="F1" s="118"/>
      <c r="G1" s="119"/>
      <c r="H1" s="20"/>
      <c r="I1" s="29"/>
      <c r="J1" s="29"/>
      <c r="K1" s="29"/>
    </row>
    <row r="2" spans="1:23" ht="12.75" customHeight="1">
      <c r="A2" s="1" t="s">
        <v>10</v>
      </c>
      <c r="B2" s="42"/>
      <c r="C2" s="3"/>
      <c r="D2" s="3"/>
      <c r="E2" s="3"/>
      <c r="F2" s="3"/>
      <c r="G2" s="3"/>
      <c r="H2" s="3"/>
      <c r="I2" s="87">
        <v>11</v>
      </c>
      <c r="J2" s="32" t="s">
        <v>1</v>
      </c>
      <c r="K2" s="3"/>
      <c r="L2" s="3"/>
      <c r="M2" s="1" t="s">
        <v>10</v>
      </c>
      <c r="N2" s="42"/>
      <c r="O2" s="3"/>
      <c r="P2" s="3"/>
      <c r="Q2" s="3"/>
      <c r="R2" s="3"/>
      <c r="S2" s="3"/>
      <c r="T2" s="3"/>
      <c r="U2" s="3">
        <v>11</v>
      </c>
      <c r="V2" s="32" t="s">
        <v>1</v>
      </c>
      <c r="W2" s="3"/>
    </row>
    <row r="3" spans="1:23" ht="12.75" customHeight="1">
      <c r="A3" s="312" t="s">
        <v>149</v>
      </c>
      <c r="B3" s="313"/>
      <c r="C3" s="313"/>
      <c r="D3" s="314"/>
      <c r="E3" s="5"/>
      <c r="F3" s="6"/>
      <c r="G3" s="7"/>
      <c r="H3" s="306" t="s">
        <v>44</v>
      </c>
      <c r="I3" s="307"/>
      <c r="J3" s="307"/>
      <c r="K3" s="308"/>
      <c r="L3" s="3"/>
      <c r="M3" s="306" t="s">
        <v>48</v>
      </c>
      <c r="N3" s="307"/>
      <c r="O3" s="307"/>
      <c r="P3" s="308"/>
      <c r="Q3" s="5"/>
      <c r="R3" s="6"/>
      <c r="S3" s="7"/>
      <c r="T3" s="306" t="s">
        <v>52</v>
      </c>
      <c r="U3" s="307"/>
      <c r="V3" s="307"/>
      <c r="W3" s="308"/>
    </row>
    <row r="4" spans="1:23" ht="12.75" customHeight="1">
      <c r="A4" s="18" t="s">
        <v>2</v>
      </c>
      <c r="B4" s="8" t="s">
        <v>3</v>
      </c>
      <c r="C4" s="8" t="s">
        <v>4</v>
      </c>
      <c r="D4" s="8" t="s">
        <v>5</v>
      </c>
      <c r="E4" s="19"/>
      <c r="F4" s="20"/>
      <c r="G4" s="21"/>
      <c r="H4" s="22" t="s">
        <v>2</v>
      </c>
      <c r="I4" s="8" t="s">
        <v>3</v>
      </c>
      <c r="J4" s="8" t="s">
        <v>4</v>
      </c>
      <c r="K4" s="8" t="s">
        <v>5</v>
      </c>
      <c r="L4" s="3"/>
      <c r="M4" s="18" t="s">
        <v>2</v>
      </c>
      <c r="N4" s="8" t="s">
        <v>3</v>
      </c>
      <c r="O4" s="8" t="s">
        <v>4</v>
      </c>
      <c r="P4" s="8" t="s">
        <v>5</v>
      </c>
      <c r="Q4" s="19"/>
      <c r="R4" s="20"/>
      <c r="S4" s="21"/>
      <c r="T4" s="22" t="s">
        <v>2</v>
      </c>
      <c r="U4" s="8" t="s">
        <v>3</v>
      </c>
      <c r="V4" s="8" t="s">
        <v>4</v>
      </c>
      <c r="W4" s="8" t="s">
        <v>5</v>
      </c>
    </row>
    <row r="5" spans="1:23" ht="27.75" customHeight="1">
      <c r="A5" s="194" t="s">
        <v>196</v>
      </c>
      <c r="B5" s="195">
        <v>398</v>
      </c>
      <c r="C5" s="195">
        <v>2</v>
      </c>
      <c r="D5" s="195">
        <v>1</v>
      </c>
      <c r="E5" s="19"/>
      <c r="F5" s="20"/>
      <c r="G5" s="21"/>
      <c r="H5" s="194" t="s">
        <v>202</v>
      </c>
      <c r="I5" s="196">
        <v>369</v>
      </c>
      <c r="J5" s="196">
        <v>0</v>
      </c>
      <c r="K5" s="196">
        <v>0</v>
      </c>
      <c r="L5" s="3"/>
      <c r="M5" s="201" t="s">
        <v>208</v>
      </c>
      <c r="N5" s="44">
        <v>361</v>
      </c>
      <c r="O5" s="44">
        <v>0</v>
      </c>
      <c r="P5" s="44">
        <v>0</v>
      </c>
      <c r="Q5" s="19"/>
      <c r="R5" s="20"/>
      <c r="S5" s="21"/>
      <c r="T5" s="198" t="s">
        <v>214</v>
      </c>
      <c r="U5" s="197">
        <v>408</v>
      </c>
      <c r="V5" s="197">
        <v>2</v>
      </c>
      <c r="W5" s="197">
        <v>1</v>
      </c>
    </row>
    <row r="6" spans="1:23" ht="12.75" customHeight="1">
      <c r="A6" s="194" t="s">
        <v>197</v>
      </c>
      <c r="B6" s="195">
        <v>388</v>
      </c>
      <c r="C6" s="195">
        <v>2</v>
      </c>
      <c r="D6" s="195">
        <v>1</v>
      </c>
      <c r="E6" s="45"/>
      <c r="F6" s="45"/>
      <c r="G6" s="45"/>
      <c r="H6" s="194" t="s">
        <v>203</v>
      </c>
      <c r="I6" s="196">
        <v>361</v>
      </c>
      <c r="J6" s="196">
        <v>0</v>
      </c>
      <c r="K6" s="196">
        <v>0</v>
      </c>
      <c r="L6" s="3"/>
      <c r="M6" s="198" t="s">
        <v>209</v>
      </c>
      <c r="N6" s="44">
        <v>403</v>
      </c>
      <c r="O6" s="44">
        <v>1</v>
      </c>
      <c r="P6" s="44">
        <v>0</v>
      </c>
      <c r="Q6" s="45"/>
      <c r="R6" s="45"/>
      <c r="S6" s="45"/>
      <c r="T6" s="198" t="s">
        <v>215</v>
      </c>
      <c r="U6" s="197">
        <v>457</v>
      </c>
      <c r="V6" s="197">
        <v>1</v>
      </c>
      <c r="W6" s="197">
        <v>1</v>
      </c>
    </row>
    <row r="7" spans="1:26" ht="12.75" customHeight="1">
      <c r="A7" s="194" t="s">
        <v>198</v>
      </c>
      <c r="B7" s="195">
        <v>407</v>
      </c>
      <c r="C7" s="195">
        <v>0</v>
      </c>
      <c r="D7" s="195">
        <v>0</v>
      </c>
      <c r="E7" s="303"/>
      <c r="F7" s="304"/>
      <c r="G7" s="315"/>
      <c r="H7" s="194" t="s">
        <v>204</v>
      </c>
      <c r="I7" s="196">
        <v>428</v>
      </c>
      <c r="J7" s="196">
        <v>2</v>
      </c>
      <c r="K7" s="196">
        <v>1</v>
      </c>
      <c r="L7" s="3"/>
      <c r="M7" s="198" t="s">
        <v>210</v>
      </c>
      <c r="N7" s="44">
        <v>433</v>
      </c>
      <c r="O7" s="44">
        <v>2</v>
      </c>
      <c r="P7" s="44">
        <v>1</v>
      </c>
      <c r="Q7" s="304"/>
      <c r="R7" s="304"/>
      <c r="S7" s="305"/>
      <c r="T7" s="198" t="s">
        <v>216</v>
      </c>
      <c r="U7" s="197">
        <v>386</v>
      </c>
      <c r="V7" s="197">
        <v>0</v>
      </c>
      <c r="W7" s="197">
        <v>0</v>
      </c>
      <c r="Z7" s="155"/>
    </row>
    <row r="8" spans="1:23" ht="12.75" customHeight="1">
      <c r="A8" s="194" t="s">
        <v>199</v>
      </c>
      <c r="B8" s="195">
        <v>429</v>
      </c>
      <c r="C8" s="195">
        <v>2</v>
      </c>
      <c r="D8" s="195">
        <v>1</v>
      </c>
      <c r="E8" s="303"/>
      <c r="F8" s="304"/>
      <c r="G8" s="315"/>
      <c r="H8" s="194" t="s">
        <v>205</v>
      </c>
      <c r="I8" s="196">
        <v>343</v>
      </c>
      <c r="J8" s="196">
        <v>0</v>
      </c>
      <c r="K8" s="196">
        <v>0</v>
      </c>
      <c r="L8" s="3"/>
      <c r="M8" s="198" t="s">
        <v>211</v>
      </c>
      <c r="N8" s="44">
        <v>423</v>
      </c>
      <c r="O8" s="44">
        <v>1</v>
      </c>
      <c r="P8" s="44">
        <v>0</v>
      </c>
      <c r="Q8" s="304"/>
      <c r="R8" s="304"/>
      <c r="S8" s="305"/>
      <c r="T8" s="198" t="s">
        <v>217</v>
      </c>
      <c r="U8" s="197">
        <v>425</v>
      </c>
      <c r="V8" s="197">
        <v>1</v>
      </c>
      <c r="W8" s="197">
        <v>1</v>
      </c>
    </row>
    <row r="9" spans="1:23" ht="12.75" customHeight="1">
      <c r="A9" s="194" t="s">
        <v>200</v>
      </c>
      <c r="B9" s="195">
        <v>386</v>
      </c>
      <c r="C9" s="195">
        <v>0</v>
      </c>
      <c r="D9" s="195">
        <v>0</v>
      </c>
      <c r="E9" s="303"/>
      <c r="F9" s="304"/>
      <c r="G9" s="315"/>
      <c r="H9" s="194" t="s">
        <v>206</v>
      </c>
      <c r="I9" s="196">
        <v>404</v>
      </c>
      <c r="J9" s="196">
        <v>2</v>
      </c>
      <c r="K9" s="196">
        <v>1</v>
      </c>
      <c r="L9" s="3"/>
      <c r="M9" s="198" t="s">
        <v>212</v>
      </c>
      <c r="N9" s="44">
        <v>453</v>
      </c>
      <c r="O9" s="44">
        <v>1.5</v>
      </c>
      <c r="P9" s="44">
        <v>1</v>
      </c>
      <c r="Q9" s="304"/>
      <c r="R9" s="304"/>
      <c r="S9" s="305"/>
      <c r="T9" s="198" t="s">
        <v>218</v>
      </c>
      <c r="U9" s="197">
        <v>440</v>
      </c>
      <c r="V9" s="197">
        <v>0.5</v>
      </c>
      <c r="W9" s="197">
        <v>0</v>
      </c>
    </row>
    <row r="10" spans="1:23" ht="12.75" customHeight="1">
      <c r="A10" s="194" t="s">
        <v>201</v>
      </c>
      <c r="B10" s="195">
        <v>424</v>
      </c>
      <c r="C10" s="195">
        <v>2</v>
      </c>
      <c r="D10" s="195">
        <v>1</v>
      </c>
      <c r="E10" s="303"/>
      <c r="F10" s="304"/>
      <c r="G10" s="315"/>
      <c r="H10" s="194" t="s">
        <v>207</v>
      </c>
      <c r="I10" s="195">
        <v>379</v>
      </c>
      <c r="J10" s="196">
        <v>0</v>
      </c>
      <c r="K10" s="200">
        <v>0</v>
      </c>
      <c r="L10" s="3"/>
      <c r="M10" s="198" t="s">
        <v>213</v>
      </c>
      <c r="N10" s="44">
        <v>466</v>
      </c>
      <c r="O10" s="44">
        <v>1</v>
      </c>
      <c r="P10" s="44">
        <v>1</v>
      </c>
      <c r="Q10" s="304"/>
      <c r="R10" s="304"/>
      <c r="S10" s="305"/>
      <c r="T10" s="198" t="s">
        <v>219</v>
      </c>
      <c r="U10" s="197">
        <v>461</v>
      </c>
      <c r="V10" s="197">
        <v>1</v>
      </c>
      <c r="W10" s="197">
        <v>0</v>
      </c>
    </row>
    <row r="11" spans="1:23" ht="12.75" customHeight="1">
      <c r="A11" s="33" t="s">
        <v>6</v>
      </c>
      <c r="B11" s="23">
        <f>SUM(B5:B10)</f>
        <v>2432</v>
      </c>
      <c r="C11" s="24">
        <f>SUM(C5:C10)</f>
        <v>8</v>
      </c>
      <c r="D11" s="25">
        <f>SUM(D5:D10)</f>
        <v>4</v>
      </c>
      <c r="E11" s="39"/>
      <c r="F11" s="39"/>
      <c r="G11" s="40"/>
      <c r="H11" s="41" t="s">
        <v>6</v>
      </c>
      <c r="I11" s="23">
        <f>SUM(I5:I10)</f>
        <v>2284</v>
      </c>
      <c r="J11" s="24">
        <f>SUM(J5:J10)</f>
        <v>4</v>
      </c>
      <c r="K11" s="25">
        <f>SUM(K5:K10)</f>
        <v>2</v>
      </c>
      <c r="L11" s="3"/>
      <c r="M11" s="33" t="s">
        <v>6</v>
      </c>
      <c r="N11" s="296">
        <f>SUM(N5:N10)</f>
        <v>2539</v>
      </c>
      <c r="O11" s="24">
        <f>SUM(O5:O10)</f>
        <v>6.5</v>
      </c>
      <c r="P11" s="148">
        <f>SUM(P5:P10)</f>
        <v>3</v>
      </c>
      <c r="Q11" s="39"/>
      <c r="R11" s="39"/>
      <c r="S11" s="40"/>
      <c r="T11" s="41" t="s">
        <v>6</v>
      </c>
      <c r="U11" s="23">
        <f>SUM(U5:U10)</f>
        <v>2577</v>
      </c>
      <c r="V11" s="24">
        <f>SUM(V5:V10)</f>
        <v>5.5</v>
      </c>
      <c r="W11" s="25">
        <f>SUM(W5:W10)</f>
        <v>3</v>
      </c>
    </row>
    <row r="12" spans="1:23" ht="12.75" customHeight="1">
      <c r="A12" s="34" t="s">
        <v>7</v>
      </c>
      <c r="B12" s="13"/>
      <c r="C12" s="13"/>
      <c r="D12" s="14">
        <f>IF(A4="","",IF(B11&gt;I11,2,IF(I11&gt;B11,0,1)))</f>
        <v>2</v>
      </c>
      <c r="E12" s="27">
        <f>SUM(D11:D12)</f>
        <v>6</v>
      </c>
      <c r="F12" s="35"/>
      <c r="G12" s="28">
        <f>SUM(K11:K12)</f>
        <v>2</v>
      </c>
      <c r="H12" s="16"/>
      <c r="I12" s="13"/>
      <c r="J12" s="13"/>
      <c r="K12" s="17">
        <f>2-D12</f>
        <v>0</v>
      </c>
      <c r="L12" s="3"/>
      <c r="M12" s="34" t="s">
        <v>7</v>
      </c>
      <c r="N12" s="13"/>
      <c r="O12" s="13"/>
      <c r="P12" s="14">
        <f>IF(M4="","",IF(N11&gt;U11,2,IF(U11&gt;N11,0,1)))</f>
        <v>0</v>
      </c>
      <c r="Q12" s="27">
        <f>SUM(P11:P12)</f>
        <v>3</v>
      </c>
      <c r="R12" s="35"/>
      <c r="S12" s="28">
        <f>SUM(W11:W12)</f>
        <v>5</v>
      </c>
      <c r="T12" s="16"/>
      <c r="U12" s="13"/>
      <c r="V12" s="13"/>
      <c r="W12" s="17">
        <f>2-P12</f>
        <v>2</v>
      </c>
    </row>
    <row r="13" spans="1:23" ht="12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2.75" customHeight="1">
      <c r="A14" s="1" t="s">
        <v>10</v>
      </c>
      <c r="B14" s="3"/>
      <c r="C14" s="3"/>
      <c r="D14" s="3"/>
      <c r="E14" s="3"/>
      <c r="F14" s="3"/>
      <c r="G14" s="3"/>
      <c r="H14" s="3"/>
      <c r="I14" s="2">
        <f>I2</f>
        <v>11</v>
      </c>
      <c r="J14" s="32" t="s">
        <v>1</v>
      </c>
      <c r="K14" s="3"/>
      <c r="L14" s="3"/>
      <c r="M14" s="1" t="s">
        <v>10</v>
      </c>
      <c r="N14" s="3"/>
      <c r="O14" s="3"/>
      <c r="P14" s="3"/>
      <c r="Q14" s="3"/>
      <c r="R14" s="3"/>
      <c r="S14" s="3"/>
      <c r="T14" s="3"/>
      <c r="U14" s="2">
        <f>I2</f>
        <v>11</v>
      </c>
      <c r="V14" s="32" t="s">
        <v>1</v>
      </c>
      <c r="W14" s="3"/>
    </row>
    <row r="15" spans="1:23" ht="12.75" customHeight="1">
      <c r="A15" s="309" t="s">
        <v>45</v>
      </c>
      <c r="B15" s="310"/>
      <c r="C15" s="310"/>
      <c r="D15" s="311"/>
      <c r="E15" s="5"/>
      <c r="F15" s="6"/>
      <c r="G15" s="7"/>
      <c r="H15" s="309" t="s">
        <v>49</v>
      </c>
      <c r="I15" s="310"/>
      <c r="J15" s="310"/>
      <c r="K15" s="311"/>
      <c r="L15" s="3"/>
      <c r="M15" s="306" t="s">
        <v>43</v>
      </c>
      <c r="N15" s="307"/>
      <c r="O15" s="307"/>
      <c r="P15" s="308"/>
      <c r="Q15" s="5"/>
      <c r="R15" s="6"/>
      <c r="S15" s="7"/>
      <c r="T15" s="306" t="s">
        <v>50</v>
      </c>
      <c r="U15" s="307"/>
      <c r="V15" s="307"/>
      <c r="W15" s="308"/>
    </row>
    <row r="16" spans="1:23" ht="12.75" customHeight="1">
      <c r="A16" s="18" t="s">
        <v>2</v>
      </c>
      <c r="B16" s="8" t="s">
        <v>3</v>
      </c>
      <c r="C16" s="8" t="s">
        <v>4</v>
      </c>
      <c r="D16" s="8" t="s">
        <v>5</v>
      </c>
      <c r="E16" s="19"/>
      <c r="F16" s="20"/>
      <c r="G16" s="21"/>
      <c r="H16" s="22" t="s">
        <v>2</v>
      </c>
      <c r="I16" s="8" t="s">
        <v>3</v>
      </c>
      <c r="J16" s="8" t="s">
        <v>4</v>
      </c>
      <c r="K16" s="8" t="s">
        <v>5</v>
      </c>
      <c r="L16" s="3"/>
      <c r="M16" s="43" t="s">
        <v>2</v>
      </c>
      <c r="N16" s="8" t="s">
        <v>3</v>
      </c>
      <c r="O16" s="8" t="s">
        <v>4</v>
      </c>
      <c r="P16" s="8" t="s">
        <v>5</v>
      </c>
      <c r="Q16" s="19"/>
      <c r="R16" s="20"/>
      <c r="S16" s="21"/>
      <c r="T16" s="22" t="s">
        <v>2</v>
      </c>
      <c r="U16" s="8" t="s">
        <v>3</v>
      </c>
      <c r="V16" s="8" t="s">
        <v>4</v>
      </c>
      <c r="W16" s="8" t="s">
        <v>5</v>
      </c>
    </row>
    <row r="17" spans="1:23" ht="12.75" customHeight="1">
      <c r="A17" s="198" t="s">
        <v>184</v>
      </c>
      <c r="B17" s="202">
        <v>443</v>
      </c>
      <c r="C17" s="197">
        <v>2</v>
      </c>
      <c r="D17" s="197">
        <v>1</v>
      </c>
      <c r="E17" s="19"/>
      <c r="F17" s="20"/>
      <c r="G17" s="21"/>
      <c r="H17" s="198" t="s">
        <v>190</v>
      </c>
      <c r="I17" s="47">
        <v>414</v>
      </c>
      <c r="J17" s="47">
        <v>0</v>
      </c>
      <c r="K17" s="47">
        <v>0</v>
      </c>
      <c r="L17" s="3"/>
      <c r="M17" s="198" t="s">
        <v>220</v>
      </c>
      <c r="N17" s="196">
        <v>414</v>
      </c>
      <c r="O17" s="196">
        <v>1</v>
      </c>
      <c r="P17" s="196">
        <v>0</v>
      </c>
      <c r="Q17" s="19"/>
      <c r="R17" s="20"/>
      <c r="S17" s="21"/>
      <c r="T17" s="198" t="s">
        <v>226</v>
      </c>
      <c r="U17" s="231">
        <v>429</v>
      </c>
      <c r="V17" s="231">
        <v>1</v>
      </c>
      <c r="W17" s="231">
        <v>1</v>
      </c>
    </row>
    <row r="18" spans="1:23" ht="12.75" customHeight="1">
      <c r="A18" s="198" t="s">
        <v>185</v>
      </c>
      <c r="B18" s="202">
        <v>407</v>
      </c>
      <c r="C18" s="197">
        <v>0.5</v>
      </c>
      <c r="D18" s="197">
        <v>0</v>
      </c>
      <c r="E18" s="19"/>
      <c r="F18" s="20"/>
      <c r="G18" s="21"/>
      <c r="H18" s="198" t="s">
        <v>191</v>
      </c>
      <c r="I18" s="47">
        <v>408</v>
      </c>
      <c r="J18" s="47">
        <v>1.5</v>
      </c>
      <c r="K18" s="47">
        <v>1</v>
      </c>
      <c r="L18" s="3"/>
      <c r="M18" s="198" t="s">
        <v>221</v>
      </c>
      <c r="N18" s="196">
        <v>375</v>
      </c>
      <c r="O18" s="196">
        <v>0</v>
      </c>
      <c r="P18" s="196">
        <v>0</v>
      </c>
      <c r="Q18" s="38"/>
      <c r="R18" s="38"/>
      <c r="S18" s="38"/>
      <c r="T18" s="198" t="s">
        <v>227</v>
      </c>
      <c r="U18" s="231">
        <v>409</v>
      </c>
      <c r="V18" s="231">
        <v>2</v>
      </c>
      <c r="W18" s="231">
        <v>1</v>
      </c>
    </row>
    <row r="19" spans="1:23" ht="12.75" customHeight="1">
      <c r="A19" s="198" t="s">
        <v>186</v>
      </c>
      <c r="B19" s="202">
        <v>406</v>
      </c>
      <c r="C19" s="197">
        <v>1</v>
      </c>
      <c r="D19" s="197">
        <v>0</v>
      </c>
      <c r="E19" s="19"/>
      <c r="F19" s="20"/>
      <c r="G19" s="21"/>
      <c r="H19" s="201" t="s">
        <v>192</v>
      </c>
      <c r="I19" s="47">
        <v>432</v>
      </c>
      <c r="J19" s="47">
        <v>1</v>
      </c>
      <c r="K19" s="47">
        <v>1</v>
      </c>
      <c r="L19" s="3"/>
      <c r="M19" s="198" t="s">
        <v>222</v>
      </c>
      <c r="N19" s="196">
        <v>416</v>
      </c>
      <c r="O19" s="196">
        <v>1</v>
      </c>
      <c r="P19" s="196">
        <v>1</v>
      </c>
      <c r="Q19" s="303"/>
      <c r="R19" s="304"/>
      <c r="S19" s="305"/>
      <c r="T19" s="198" t="s">
        <v>228</v>
      </c>
      <c r="U19" s="231">
        <v>408</v>
      </c>
      <c r="V19" s="231">
        <v>1</v>
      </c>
      <c r="W19" s="231">
        <v>0</v>
      </c>
    </row>
    <row r="20" spans="1:23" ht="12.75" customHeight="1">
      <c r="A20" s="198" t="s">
        <v>187</v>
      </c>
      <c r="B20" s="202">
        <v>386</v>
      </c>
      <c r="C20" s="197">
        <v>0</v>
      </c>
      <c r="D20" s="197">
        <v>0</v>
      </c>
      <c r="E20" s="304"/>
      <c r="F20" s="304"/>
      <c r="G20" s="305"/>
      <c r="H20" s="198" t="s">
        <v>193</v>
      </c>
      <c r="I20" s="47">
        <v>405</v>
      </c>
      <c r="J20" s="47">
        <v>2</v>
      </c>
      <c r="K20" s="47">
        <v>1</v>
      </c>
      <c r="L20" s="3"/>
      <c r="M20" s="198" t="s">
        <v>223</v>
      </c>
      <c r="N20" s="196">
        <v>428</v>
      </c>
      <c r="O20" s="196">
        <v>1.5</v>
      </c>
      <c r="P20" s="196">
        <v>1</v>
      </c>
      <c r="Q20" s="303"/>
      <c r="R20" s="304"/>
      <c r="S20" s="305"/>
      <c r="T20" s="198" t="s">
        <v>229</v>
      </c>
      <c r="U20" s="231">
        <v>425</v>
      </c>
      <c r="V20" s="231">
        <v>0.5</v>
      </c>
      <c r="W20" s="231">
        <v>0</v>
      </c>
    </row>
    <row r="21" spans="1:23" ht="12.75" customHeight="1">
      <c r="A21" s="201" t="s">
        <v>188</v>
      </c>
      <c r="B21" s="202">
        <v>402</v>
      </c>
      <c r="C21" s="197">
        <v>1</v>
      </c>
      <c r="D21" s="197">
        <v>1</v>
      </c>
      <c r="E21" s="304"/>
      <c r="F21" s="304"/>
      <c r="G21" s="305"/>
      <c r="H21" s="201" t="s">
        <v>194</v>
      </c>
      <c r="I21" s="47">
        <v>401</v>
      </c>
      <c r="J21" s="47">
        <v>1</v>
      </c>
      <c r="K21" s="47">
        <v>0</v>
      </c>
      <c r="L21" s="3"/>
      <c r="M21" s="198" t="s">
        <v>224</v>
      </c>
      <c r="N21" s="196">
        <v>413</v>
      </c>
      <c r="O21" s="196">
        <v>2</v>
      </c>
      <c r="P21" s="196">
        <v>1</v>
      </c>
      <c r="Q21" s="303"/>
      <c r="R21" s="304"/>
      <c r="S21" s="305"/>
      <c r="T21" s="198" t="s">
        <v>230</v>
      </c>
      <c r="U21" s="231">
        <v>406</v>
      </c>
      <c r="V21" s="231">
        <v>0</v>
      </c>
      <c r="W21" s="231">
        <v>0</v>
      </c>
    </row>
    <row r="22" spans="1:23" ht="12.75" customHeight="1" thickBot="1">
      <c r="A22" s="201" t="s">
        <v>189</v>
      </c>
      <c r="B22" s="203">
        <v>415</v>
      </c>
      <c r="C22" s="204">
        <v>1</v>
      </c>
      <c r="D22" s="205">
        <v>1</v>
      </c>
      <c r="E22" s="304"/>
      <c r="F22" s="304"/>
      <c r="G22" s="305"/>
      <c r="H22" s="233" t="s">
        <v>195</v>
      </c>
      <c r="I22" s="293">
        <v>413</v>
      </c>
      <c r="J22" s="293">
        <v>1</v>
      </c>
      <c r="K22" s="293">
        <v>0</v>
      </c>
      <c r="L22" s="3"/>
      <c r="M22" s="198" t="s">
        <v>225</v>
      </c>
      <c r="N22" s="199">
        <v>432</v>
      </c>
      <c r="O22" s="199">
        <v>2</v>
      </c>
      <c r="P22" s="200">
        <v>1</v>
      </c>
      <c r="Q22" s="303"/>
      <c r="R22" s="304"/>
      <c r="S22" s="305"/>
      <c r="T22" s="198" t="s">
        <v>231</v>
      </c>
      <c r="U22" s="299">
        <v>408</v>
      </c>
      <c r="V22" s="299">
        <v>0</v>
      </c>
      <c r="W22" s="299">
        <v>0</v>
      </c>
    </row>
    <row r="23" spans="1:23" ht="12.75" customHeight="1">
      <c r="A23" s="46" t="s">
        <v>6</v>
      </c>
      <c r="B23" s="23">
        <f>SUM(B17:B22)</f>
        <v>2459</v>
      </c>
      <c r="C23" s="24">
        <f>SUM(C17:C22)</f>
        <v>5.5</v>
      </c>
      <c r="D23" s="25">
        <f>SUM(D17:D22)</f>
        <v>3</v>
      </c>
      <c r="E23" s="317"/>
      <c r="F23" s="317"/>
      <c r="G23" s="318"/>
      <c r="H23" s="41" t="s">
        <v>6</v>
      </c>
      <c r="I23" s="23">
        <f>SUM(I17:I22)</f>
        <v>2473</v>
      </c>
      <c r="J23" s="121">
        <f>SUM(J17:J22)</f>
        <v>6.5</v>
      </c>
      <c r="K23" s="25">
        <f>SUM(K17:K22)</f>
        <v>3</v>
      </c>
      <c r="L23" s="3"/>
      <c r="M23" s="33" t="s">
        <v>6</v>
      </c>
      <c r="N23" s="23">
        <f>SUM(N17:N22)</f>
        <v>2478</v>
      </c>
      <c r="O23" s="121">
        <f>SUM(O17:O22)</f>
        <v>7.5</v>
      </c>
      <c r="P23" s="25">
        <f>SUM(P17:P22)</f>
        <v>4</v>
      </c>
      <c r="Q23" s="190"/>
      <c r="R23" s="39"/>
      <c r="S23" s="40"/>
      <c r="T23" s="41" t="s">
        <v>6</v>
      </c>
      <c r="U23" s="23">
        <f>SUM(U17:U22)</f>
        <v>2485</v>
      </c>
      <c r="V23" s="24">
        <f>SUM(V17:V22)</f>
        <v>4.5</v>
      </c>
      <c r="W23" s="25">
        <f>SUM(W17:W22)</f>
        <v>2</v>
      </c>
    </row>
    <row r="24" spans="1:23" ht="12.75" customHeight="1">
      <c r="A24" s="34" t="s">
        <v>7</v>
      </c>
      <c r="B24" s="13"/>
      <c r="C24" s="13"/>
      <c r="D24" s="14">
        <f>IF(A16="","",IF(B23&gt;I23,2,IF(I23&gt;B23,0,1)))</f>
        <v>0</v>
      </c>
      <c r="E24" s="27">
        <f>SUM(D23:D24)</f>
        <v>3</v>
      </c>
      <c r="F24" s="35"/>
      <c r="G24" s="28">
        <f>SUM(K23:K24)</f>
        <v>5</v>
      </c>
      <c r="H24" s="16"/>
      <c r="I24" s="13"/>
      <c r="J24" s="13"/>
      <c r="K24" s="17">
        <f>2-D24</f>
        <v>2</v>
      </c>
      <c r="L24" s="3"/>
      <c r="M24" s="34" t="s">
        <v>7</v>
      </c>
      <c r="N24" s="13"/>
      <c r="O24" s="13"/>
      <c r="P24" s="14">
        <f>IF(M16="","",IF(N23&gt;U23,2,IF(U23&gt;N23,0,1)))</f>
        <v>0</v>
      </c>
      <c r="Q24" s="27">
        <f>SUM(P23:P24)</f>
        <v>4</v>
      </c>
      <c r="R24" s="35"/>
      <c r="S24" s="28">
        <f>SUM(W23:W24)</f>
        <v>4</v>
      </c>
      <c r="T24" s="16"/>
      <c r="U24" s="13"/>
      <c r="V24" s="13"/>
      <c r="W24" s="17">
        <f>2-P24</f>
        <v>2</v>
      </c>
    </row>
    <row r="25" spans="1:23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2.75" customHeight="1">
      <c r="A26" s="1" t="s">
        <v>11</v>
      </c>
      <c r="B26" s="42"/>
      <c r="C26" s="3"/>
      <c r="D26" s="183"/>
      <c r="E26" s="3"/>
      <c r="F26" s="3"/>
      <c r="G26" s="3"/>
      <c r="H26" s="3"/>
      <c r="I26" s="3">
        <v>9</v>
      </c>
      <c r="J26" s="32" t="s">
        <v>1</v>
      </c>
      <c r="K26" s="3"/>
      <c r="L26" s="3"/>
      <c r="M26" s="1" t="s">
        <v>11</v>
      </c>
      <c r="N26" s="42" t="s">
        <v>244</v>
      </c>
      <c r="O26" s="3"/>
      <c r="P26" s="3"/>
      <c r="Q26" s="3"/>
      <c r="R26" s="3"/>
      <c r="S26" s="3"/>
      <c r="T26" s="3"/>
      <c r="U26" s="3">
        <v>9</v>
      </c>
      <c r="V26" s="32" t="s">
        <v>1</v>
      </c>
      <c r="W26" s="3"/>
    </row>
    <row r="27" spans="1:23" ht="12.75" customHeight="1">
      <c r="A27" s="306" t="s">
        <v>150</v>
      </c>
      <c r="B27" s="307"/>
      <c r="C27" s="307"/>
      <c r="D27" s="308"/>
      <c r="E27" s="5"/>
      <c r="F27" s="6"/>
      <c r="G27" s="7"/>
      <c r="H27" s="309" t="s">
        <v>151</v>
      </c>
      <c r="I27" s="310"/>
      <c r="J27" s="310"/>
      <c r="K27" s="311"/>
      <c r="L27" s="3"/>
      <c r="M27" s="306" t="s">
        <v>66</v>
      </c>
      <c r="N27" s="307"/>
      <c r="O27" s="307"/>
      <c r="P27" s="308"/>
      <c r="Q27" s="5"/>
      <c r="R27" s="6"/>
      <c r="S27" s="7"/>
      <c r="T27" s="312" t="s">
        <v>152</v>
      </c>
      <c r="U27" s="313"/>
      <c r="V27" s="313"/>
      <c r="W27" s="314"/>
    </row>
    <row r="28" spans="1:23" ht="12.75" customHeight="1">
      <c r="A28" s="18" t="s">
        <v>2</v>
      </c>
      <c r="B28" s="8" t="s">
        <v>3</v>
      </c>
      <c r="C28" s="8" t="s">
        <v>4</v>
      </c>
      <c r="D28" s="8" t="s">
        <v>5</v>
      </c>
      <c r="E28" s="19"/>
      <c r="F28" s="20"/>
      <c r="G28" s="21"/>
      <c r="H28" s="18" t="s">
        <v>2</v>
      </c>
      <c r="I28" s="8" t="s">
        <v>3</v>
      </c>
      <c r="J28" s="8" t="s">
        <v>4</v>
      </c>
      <c r="K28" s="8" t="s">
        <v>5</v>
      </c>
      <c r="L28" s="3"/>
      <c r="M28" s="18" t="s">
        <v>2</v>
      </c>
      <c r="N28" s="8" t="s">
        <v>3</v>
      </c>
      <c r="O28" s="8" t="s">
        <v>4</v>
      </c>
      <c r="P28" s="8" t="s">
        <v>5</v>
      </c>
      <c r="Q28" s="19"/>
      <c r="R28" s="20"/>
      <c r="S28" s="21"/>
      <c r="T28" s="22" t="s">
        <v>2</v>
      </c>
      <c r="U28" s="8" t="s">
        <v>3</v>
      </c>
      <c r="V28" s="8" t="s">
        <v>4</v>
      </c>
      <c r="W28" s="8" t="s">
        <v>5</v>
      </c>
    </row>
    <row r="29" spans="1:23" ht="12.75" customHeight="1">
      <c r="A29" s="198" t="s">
        <v>176</v>
      </c>
      <c r="B29" s="197">
        <v>348</v>
      </c>
      <c r="C29" s="197">
        <v>0</v>
      </c>
      <c r="D29" s="197">
        <v>0</v>
      </c>
      <c r="E29" s="19"/>
      <c r="F29" s="20"/>
      <c r="G29" s="21"/>
      <c r="H29" s="198" t="s">
        <v>103</v>
      </c>
      <c r="I29" s="197">
        <v>432</v>
      </c>
      <c r="J29" s="197">
        <v>2</v>
      </c>
      <c r="K29" s="197">
        <v>1</v>
      </c>
      <c r="L29" s="3"/>
      <c r="M29" s="198"/>
      <c r="N29" s="202"/>
      <c r="O29" s="197"/>
      <c r="P29" s="197"/>
      <c r="Q29" s="19"/>
      <c r="R29" s="20"/>
      <c r="S29" s="21"/>
      <c r="T29" s="198"/>
      <c r="U29" s="196"/>
      <c r="V29" s="196"/>
      <c r="W29" s="196"/>
    </row>
    <row r="30" spans="1:23" ht="12.75" customHeight="1">
      <c r="A30" s="198" t="s">
        <v>177</v>
      </c>
      <c r="B30" s="197">
        <v>419</v>
      </c>
      <c r="C30" s="197">
        <v>1</v>
      </c>
      <c r="D30" s="197">
        <v>0</v>
      </c>
      <c r="E30" s="45"/>
      <c r="F30" s="45"/>
      <c r="G30" s="45"/>
      <c r="H30" s="198" t="s">
        <v>100</v>
      </c>
      <c r="I30" s="197">
        <v>423</v>
      </c>
      <c r="J30" s="197">
        <v>1</v>
      </c>
      <c r="K30" s="197">
        <v>1</v>
      </c>
      <c r="L30" s="3"/>
      <c r="M30" s="198"/>
      <c r="N30" s="202"/>
      <c r="O30" s="197"/>
      <c r="P30" s="197"/>
      <c r="Q30" s="45"/>
      <c r="R30" s="45"/>
      <c r="S30" s="45"/>
      <c r="T30" s="198"/>
      <c r="U30" s="196"/>
      <c r="V30" s="196"/>
      <c r="W30" s="196"/>
    </row>
    <row r="31" spans="1:23" ht="12.75" customHeight="1">
      <c r="A31" s="198" t="s">
        <v>178</v>
      </c>
      <c r="B31" s="197">
        <v>409</v>
      </c>
      <c r="C31" s="197">
        <v>1</v>
      </c>
      <c r="D31" s="197">
        <v>1</v>
      </c>
      <c r="E31" s="303"/>
      <c r="F31" s="304"/>
      <c r="G31" s="305"/>
      <c r="H31" s="198" t="s">
        <v>101</v>
      </c>
      <c r="I31" s="197">
        <v>389</v>
      </c>
      <c r="J31" s="197">
        <v>1</v>
      </c>
      <c r="K31" s="197">
        <v>0</v>
      </c>
      <c r="L31" s="3"/>
      <c r="M31" s="198"/>
      <c r="N31" s="202"/>
      <c r="O31" s="197"/>
      <c r="P31" s="197"/>
      <c r="Q31" s="303"/>
      <c r="R31" s="304"/>
      <c r="S31" s="305"/>
      <c r="T31" s="198"/>
      <c r="U31" s="196"/>
      <c r="V31" s="196"/>
      <c r="W31" s="196"/>
    </row>
    <row r="32" spans="1:23" ht="12.75" customHeight="1">
      <c r="A32" s="198" t="s">
        <v>179</v>
      </c>
      <c r="B32" s="197">
        <v>403</v>
      </c>
      <c r="C32" s="197">
        <v>0</v>
      </c>
      <c r="D32" s="197">
        <v>0</v>
      </c>
      <c r="E32" s="303"/>
      <c r="F32" s="304"/>
      <c r="G32" s="305"/>
      <c r="H32" s="198" t="s">
        <v>182</v>
      </c>
      <c r="I32" s="197">
        <v>427</v>
      </c>
      <c r="J32" s="197">
        <v>2</v>
      </c>
      <c r="K32" s="197">
        <v>1</v>
      </c>
      <c r="L32" s="3"/>
      <c r="M32" s="198"/>
      <c r="N32" s="202"/>
      <c r="O32" s="197"/>
      <c r="P32" s="197"/>
      <c r="Q32" s="303"/>
      <c r="R32" s="304"/>
      <c r="S32" s="305"/>
      <c r="T32" s="201"/>
      <c r="U32" s="196"/>
      <c r="V32" s="196"/>
      <c r="W32" s="196"/>
    </row>
    <row r="33" spans="1:23" ht="12.75" customHeight="1">
      <c r="A33" s="198" t="s">
        <v>180</v>
      </c>
      <c r="B33" s="197">
        <v>430</v>
      </c>
      <c r="C33" s="197">
        <v>1</v>
      </c>
      <c r="D33" s="197">
        <v>0</v>
      </c>
      <c r="E33" s="303"/>
      <c r="F33" s="304"/>
      <c r="G33" s="305"/>
      <c r="H33" s="198" t="s">
        <v>102</v>
      </c>
      <c r="I33" s="197">
        <v>438</v>
      </c>
      <c r="J33" s="197">
        <v>1</v>
      </c>
      <c r="K33" s="197">
        <v>1</v>
      </c>
      <c r="L33" s="3"/>
      <c r="M33" s="201"/>
      <c r="N33" s="202"/>
      <c r="O33" s="197"/>
      <c r="P33" s="197"/>
      <c r="Q33" s="303"/>
      <c r="R33" s="304"/>
      <c r="S33" s="305"/>
      <c r="T33" s="201"/>
      <c r="U33" s="196"/>
      <c r="V33" s="196"/>
      <c r="W33" s="196"/>
    </row>
    <row r="34" spans="1:23" ht="12.75" customHeight="1">
      <c r="A34" s="198" t="s">
        <v>181</v>
      </c>
      <c r="B34" s="197">
        <v>405</v>
      </c>
      <c r="C34" s="197">
        <v>2</v>
      </c>
      <c r="D34" s="197">
        <v>1</v>
      </c>
      <c r="E34" s="303"/>
      <c r="F34" s="304"/>
      <c r="G34" s="305"/>
      <c r="H34" s="198" t="s">
        <v>183</v>
      </c>
      <c r="I34" s="197">
        <v>373</v>
      </c>
      <c r="J34" s="197">
        <v>0</v>
      </c>
      <c r="K34" s="197">
        <v>0</v>
      </c>
      <c r="L34" s="3"/>
      <c r="M34" s="233"/>
      <c r="N34" s="202"/>
      <c r="O34" s="197"/>
      <c r="P34" s="197"/>
      <c r="Q34" s="303"/>
      <c r="R34" s="304"/>
      <c r="S34" s="305"/>
      <c r="T34" s="233"/>
      <c r="U34" s="196"/>
      <c r="V34" s="196"/>
      <c r="W34" s="200"/>
    </row>
    <row r="35" spans="1:23" ht="12.75" customHeight="1">
      <c r="A35" s="33" t="s">
        <v>6</v>
      </c>
      <c r="B35" s="23">
        <f>SUM(B29:B34)</f>
        <v>2414</v>
      </c>
      <c r="C35" s="24">
        <f>SUM(C29:C34)</f>
        <v>5</v>
      </c>
      <c r="D35" s="25">
        <f>SUM(D29:D34)</f>
        <v>2</v>
      </c>
      <c r="E35" s="39"/>
      <c r="F35" s="39"/>
      <c r="G35" s="40"/>
      <c r="H35" s="41" t="s">
        <v>6</v>
      </c>
      <c r="I35" s="23">
        <f>SUM(I29:I34)</f>
        <v>2482</v>
      </c>
      <c r="J35" s="24">
        <f>SUM(J29:J34)</f>
        <v>7</v>
      </c>
      <c r="K35" s="25">
        <f>SUM(K29:K34)</f>
        <v>4</v>
      </c>
      <c r="L35" s="3"/>
      <c r="M35" s="33" t="s">
        <v>6</v>
      </c>
      <c r="N35" s="23">
        <f>SUM(N29:N34)</f>
        <v>0</v>
      </c>
      <c r="O35" s="24">
        <f>SUM(O29:O34)</f>
        <v>0</v>
      </c>
      <c r="P35" s="25">
        <f>SUM(P29:P34)</f>
        <v>0</v>
      </c>
      <c r="Q35" s="39"/>
      <c r="R35" s="39"/>
      <c r="S35" s="40"/>
      <c r="T35" s="41" t="s">
        <v>6</v>
      </c>
      <c r="U35" s="23">
        <f>SUM(U29:U34)</f>
        <v>0</v>
      </c>
      <c r="V35" s="24">
        <f>SUM(V29:V34)</f>
        <v>0</v>
      </c>
      <c r="W35" s="25">
        <f>SUM(W29:W34)</f>
        <v>0</v>
      </c>
    </row>
    <row r="36" spans="1:23" ht="12.75" customHeight="1">
      <c r="A36" s="34" t="s">
        <v>7</v>
      </c>
      <c r="B36" s="13"/>
      <c r="C36" s="13"/>
      <c r="D36" s="14">
        <f>IF(A28="","",IF(B35&gt;I35,2,IF(I35&gt;B35,0,1)))</f>
        <v>0</v>
      </c>
      <c r="E36" s="27">
        <f>SUM(D35:D36)</f>
        <v>2</v>
      </c>
      <c r="F36" s="35"/>
      <c r="G36" s="28">
        <f>SUM(K35:K36)</f>
        <v>6</v>
      </c>
      <c r="H36" s="16"/>
      <c r="I36" s="13"/>
      <c r="J36" s="13"/>
      <c r="K36" s="17">
        <f>2-D36</f>
        <v>2</v>
      </c>
      <c r="L36" s="3"/>
      <c r="M36" s="34" t="s">
        <v>7</v>
      </c>
      <c r="N36" s="13"/>
      <c r="O36" s="13"/>
      <c r="P36" s="14">
        <f>IF(M28="","",IF(N35&gt;U35,2,IF(U35&gt;N35,0,1)))</f>
        <v>1</v>
      </c>
      <c r="Q36" s="27">
        <f>SUM(P35:P36)</f>
        <v>1</v>
      </c>
      <c r="R36" s="35"/>
      <c r="S36" s="28">
        <f>SUM(W35:W36)</f>
        <v>1</v>
      </c>
      <c r="T36" s="16"/>
      <c r="U36" s="13"/>
      <c r="V36" s="13"/>
      <c r="W36" s="17">
        <f>2-P36</f>
        <v>1</v>
      </c>
    </row>
    <row r="37" spans="1:23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2.75" customHeight="1">
      <c r="A38" s="1" t="s">
        <v>11</v>
      </c>
      <c r="B38" s="42"/>
      <c r="C38" s="316"/>
      <c r="D38" s="316"/>
      <c r="E38" s="316"/>
      <c r="F38" s="316"/>
      <c r="G38" s="316"/>
      <c r="H38" s="316"/>
      <c r="I38" s="3">
        <v>9</v>
      </c>
      <c r="J38" s="32" t="s">
        <v>1</v>
      </c>
      <c r="K38" s="3"/>
      <c r="L38" s="3"/>
      <c r="M38" s="1" t="s">
        <v>11</v>
      </c>
      <c r="N38" s="42"/>
      <c r="O38" s="316"/>
      <c r="P38" s="316"/>
      <c r="Q38" s="316"/>
      <c r="R38" s="316"/>
      <c r="S38" s="316"/>
      <c r="T38" s="316"/>
      <c r="U38" s="3">
        <v>9</v>
      </c>
      <c r="V38" s="32" t="s">
        <v>1</v>
      </c>
      <c r="W38" s="3"/>
    </row>
    <row r="39" spans="1:23" ht="12.75" customHeight="1">
      <c r="A39" s="312" t="s">
        <v>68</v>
      </c>
      <c r="B39" s="313"/>
      <c r="C39" s="313"/>
      <c r="D39" s="314"/>
      <c r="E39" s="5"/>
      <c r="F39" s="6"/>
      <c r="G39" s="7"/>
      <c r="H39" s="312" t="s">
        <v>67</v>
      </c>
      <c r="I39" s="313"/>
      <c r="J39" s="313"/>
      <c r="K39" s="314"/>
      <c r="L39" s="3"/>
      <c r="M39" s="306" t="s">
        <v>70</v>
      </c>
      <c r="N39" s="307"/>
      <c r="O39" s="307"/>
      <c r="P39" s="308"/>
      <c r="Q39" s="5"/>
      <c r="R39" s="6"/>
      <c r="S39" s="7"/>
      <c r="T39" s="309" t="s">
        <v>69</v>
      </c>
      <c r="U39" s="310"/>
      <c r="V39" s="310"/>
      <c r="W39" s="311"/>
    </row>
    <row r="40" spans="1:23" ht="12.75" customHeight="1">
      <c r="A40" s="18" t="s">
        <v>2</v>
      </c>
      <c r="B40" s="8" t="s">
        <v>3</v>
      </c>
      <c r="C40" s="8" t="s">
        <v>4</v>
      </c>
      <c r="D40" s="8" t="s">
        <v>5</v>
      </c>
      <c r="E40" s="19"/>
      <c r="F40" s="20"/>
      <c r="G40" s="21"/>
      <c r="H40" s="22" t="s">
        <v>2</v>
      </c>
      <c r="I40" s="8" t="s">
        <v>3</v>
      </c>
      <c r="J40" s="8" t="s">
        <v>4</v>
      </c>
      <c r="K40" s="8" t="s">
        <v>5</v>
      </c>
      <c r="L40" s="3"/>
      <c r="M40" s="18" t="s">
        <v>2</v>
      </c>
      <c r="N40" s="8" t="s">
        <v>3</v>
      </c>
      <c r="O40" s="8" t="s">
        <v>4</v>
      </c>
      <c r="P40" s="8" t="s">
        <v>5</v>
      </c>
      <c r="Q40" s="19"/>
      <c r="R40" s="20"/>
      <c r="S40" s="21"/>
      <c r="T40" s="22" t="s">
        <v>2</v>
      </c>
      <c r="U40" s="8" t="s">
        <v>3</v>
      </c>
      <c r="V40" s="8" t="s">
        <v>4</v>
      </c>
      <c r="W40" s="8" t="s">
        <v>5</v>
      </c>
    </row>
    <row r="41" spans="1:23" ht="12.75" customHeight="1">
      <c r="A41" s="278" t="s">
        <v>104</v>
      </c>
      <c r="B41" s="280">
        <v>406</v>
      </c>
      <c r="C41" s="280">
        <v>1</v>
      </c>
      <c r="D41" s="280">
        <v>1</v>
      </c>
      <c r="E41" s="19"/>
      <c r="F41" s="20"/>
      <c r="G41" s="21"/>
      <c r="H41" s="198" t="s">
        <v>158</v>
      </c>
      <c r="I41" s="280">
        <v>378</v>
      </c>
      <c r="J41" s="280">
        <v>1</v>
      </c>
      <c r="K41" s="280">
        <v>0</v>
      </c>
      <c r="L41" s="3"/>
      <c r="M41" s="198" t="s">
        <v>164</v>
      </c>
      <c r="N41" s="197">
        <v>415</v>
      </c>
      <c r="O41" s="197">
        <v>1</v>
      </c>
      <c r="P41" s="197">
        <v>1</v>
      </c>
      <c r="Q41" s="19"/>
      <c r="R41" s="20"/>
      <c r="S41" s="21"/>
      <c r="T41" s="198" t="s">
        <v>170</v>
      </c>
      <c r="U41" s="197">
        <v>405</v>
      </c>
      <c r="V41" s="197">
        <v>1</v>
      </c>
      <c r="W41" s="197">
        <v>0</v>
      </c>
    </row>
    <row r="42" spans="1:23" ht="12.75" customHeight="1">
      <c r="A42" s="278" t="s">
        <v>155</v>
      </c>
      <c r="B42" s="280">
        <v>415</v>
      </c>
      <c r="C42" s="280">
        <v>2</v>
      </c>
      <c r="D42" s="280">
        <v>1</v>
      </c>
      <c r="E42" s="45"/>
      <c r="F42" s="45"/>
      <c r="G42" s="45"/>
      <c r="H42" s="198" t="s">
        <v>159</v>
      </c>
      <c r="I42" s="280">
        <v>410</v>
      </c>
      <c r="J42" s="280">
        <v>0</v>
      </c>
      <c r="K42" s="280">
        <v>0</v>
      </c>
      <c r="L42" s="3"/>
      <c r="M42" s="198" t="s">
        <v>165</v>
      </c>
      <c r="N42" s="197">
        <v>359</v>
      </c>
      <c r="O42" s="197">
        <v>0</v>
      </c>
      <c r="P42" s="197">
        <v>0</v>
      </c>
      <c r="Q42" s="45"/>
      <c r="R42" s="45"/>
      <c r="S42" s="45"/>
      <c r="T42" s="198" t="s">
        <v>171</v>
      </c>
      <c r="U42" s="197">
        <v>398</v>
      </c>
      <c r="V42" s="197">
        <v>2</v>
      </c>
      <c r="W42" s="197">
        <v>1</v>
      </c>
    </row>
    <row r="43" spans="1:23" ht="12.75" customHeight="1">
      <c r="A43" s="279" t="s">
        <v>156</v>
      </c>
      <c r="B43" s="280">
        <v>433</v>
      </c>
      <c r="C43" s="280">
        <v>2</v>
      </c>
      <c r="D43" s="280">
        <v>1</v>
      </c>
      <c r="E43" s="303"/>
      <c r="F43" s="304"/>
      <c r="G43" s="305"/>
      <c r="H43" s="201" t="s">
        <v>160</v>
      </c>
      <c r="I43" s="280">
        <v>411</v>
      </c>
      <c r="J43" s="280">
        <v>0</v>
      </c>
      <c r="K43" s="280">
        <v>0</v>
      </c>
      <c r="L43" s="3"/>
      <c r="M43" s="198" t="s">
        <v>166</v>
      </c>
      <c r="N43" s="197">
        <v>432</v>
      </c>
      <c r="O43" s="197">
        <v>1</v>
      </c>
      <c r="P43" s="197">
        <v>1</v>
      </c>
      <c r="Q43" s="303"/>
      <c r="R43" s="304"/>
      <c r="S43" s="305"/>
      <c r="T43" s="198" t="s">
        <v>172</v>
      </c>
      <c r="U43" s="197">
        <v>430</v>
      </c>
      <c r="V43" s="197">
        <v>1</v>
      </c>
      <c r="W43" s="197">
        <v>0</v>
      </c>
    </row>
    <row r="44" spans="1:23" ht="12.75" customHeight="1">
      <c r="A44" s="281" t="s">
        <v>157</v>
      </c>
      <c r="B44" s="280">
        <v>429</v>
      </c>
      <c r="C44" s="280">
        <v>2</v>
      </c>
      <c r="D44" s="280">
        <v>1</v>
      </c>
      <c r="E44" s="303"/>
      <c r="F44" s="304"/>
      <c r="G44" s="305"/>
      <c r="H44" s="198" t="s">
        <v>161</v>
      </c>
      <c r="I44" s="280">
        <v>365</v>
      </c>
      <c r="J44" s="280">
        <v>0</v>
      </c>
      <c r="K44" s="280">
        <v>0</v>
      </c>
      <c r="L44" s="3"/>
      <c r="M44" s="198" t="s">
        <v>167</v>
      </c>
      <c r="N44" s="197">
        <v>412</v>
      </c>
      <c r="O44" s="197">
        <v>2</v>
      </c>
      <c r="P44" s="197">
        <v>1</v>
      </c>
      <c r="Q44" s="303"/>
      <c r="R44" s="304"/>
      <c r="S44" s="305"/>
      <c r="T44" s="198" t="s">
        <v>173</v>
      </c>
      <c r="U44" s="197">
        <v>384</v>
      </c>
      <c r="V44" s="197">
        <v>0</v>
      </c>
      <c r="W44" s="197">
        <v>0</v>
      </c>
    </row>
    <row r="45" spans="1:23" ht="12.75" customHeight="1">
      <c r="A45" s="281" t="s">
        <v>106</v>
      </c>
      <c r="B45" s="280">
        <v>443</v>
      </c>
      <c r="C45" s="280">
        <v>1</v>
      </c>
      <c r="D45" s="280">
        <v>1</v>
      </c>
      <c r="E45" s="303"/>
      <c r="F45" s="304"/>
      <c r="G45" s="305"/>
      <c r="H45" s="201" t="s">
        <v>162</v>
      </c>
      <c r="I45" s="280">
        <v>395</v>
      </c>
      <c r="J45" s="280">
        <v>1</v>
      </c>
      <c r="K45" s="280">
        <v>0</v>
      </c>
      <c r="L45" s="3"/>
      <c r="M45" s="198" t="s">
        <v>168</v>
      </c>
      <c r="N45" s="197">
        <v>403</v>
      </c>
      <c r="O45" s="197">
        <v>2</v>
      </c>
      <c r="P45" s="197">
        <v>1</v>
      </c>
      <c r="Q45" s="303"/>
      <c r="R45" s="304"/>
      <c r="S45" s="305"/>
      <c r="T45" s="198" t="s">
        <v>174</v>
      </c>
      <c r="U45" s="197">
        <v>381</v>
      </c>
      <c r="V45" s="197">
        <v>0</v>
      </c>
      <c r="W45" s="197">
        <v>0</v>
      </c>
    </row>
    <row r="46" spans="1:23" ht="12.75" customHeight="1">
      <c r="A46" s="281" t="s">
        <v>107</v>
      </c>
      <c r="B46" s="280">
        <v>459</v>
      </c>
      <c r="C46" s="280">
        <v>1</v>
      </c>
      <c r="D46" s="280">
        <v>1</v>
      </c>
      <c r="E46" s="303"/>
      <c r="F46" s="304"/>
      <c r="G46" s="305"/>
      <c r="H46" s="233" t="s">
        <v>163</v>
      </c>
      <c r="I46" s="280">
        <v>433</v>
      </c>
      <c r="J46" s="280">
        <v>1</v>
      </c>
      <c r="K46" s="280">
        <v>0</v>
      </c>
      <c r="L46" s="3"/>
      <c r="M46" s="198" t="s">
        <v>169</v>
      </c>
      <c r="N46" s="197">
        <v>409</v>
      </c>
      <c r="O46" s="197">
        <v>2</v>
      </c>
      <c r="P46" s="197">
        <v>1</v>
      </c>
      <c r="Q46" s="303"/>
      <c r="R46" s="304"/>
      <c r="S46" s="305"/>
      <c r="T46" s="198" t="s">
        <v>175</v>
      </c>
      <c r="U46" s="197">
        <v>257</v>
      </c>
      <c r="V46" s="197">
        <v>0</v>
      </c>
      <c r="W46" s="197">
        <v>0</v>
      </c>
    </row>
    <row r="47" spans="1:23" ht="12.75" customHeight="1">
      <c r="A47" s="33" t="s">
        <v>6</v>
      </c>
      <c r="B47" s="23">
        <f>SUM(B41:B46)</f>
        <v>2585</v>
      </c>
      <c r="C47" s="24">
        <f>SUM(C41:C46)</f>
        <v>9</v>
      </c>
      <c r="D47" s="25">
        <f>SUM(D41:D46)</f>
        <v>6</v>
      </c>
      <c r="E47" s="39"/>
      <c r="F47" s="39"/>
      <c r="G47" s="40"/>
      <c r="H47" s="41" t="s">
        <v>6</v>
      </c>
      <c r="I47" s="23">
        <f>SUM(I41:I46)</f>
        <v>2392</v>
      </c>
      <c r="J47" s="24">
        <f>SUM(J41:J46)</f>
        <v>3</v>
      </c>
      <c r="K47" s="25">
        <f>SUM(K41:K46)</f>
        <v>0</v>
      </c>
      <c r="L47" s="3"/>
      <c r="M47" s="33" t="s">
        <v>6</v>
      </c>
      <c r="N47" s="23">
        <f>SUM(N41:N46)</f>
        <v>2430</v>
      </c>
      <c r="O47" s="24">
        <f>SUM(O41:O46)</f>
        <v>8</v>
      </c>
      <c r="P47" s="25">
        <f>SUM(P41:P46)</f>
        <v>5</v>
      </c>
      <c r="T47" s="43" t="s">
        <v>6</v>
      </c>
      <c r="U47" s="23">
        <f>SUM(U41:U46)</f>
        <v>2255</v>
      </c>
      <c r="V47" s="24">
        <f>SUM(V41:V46)</f>
        <v>4</v>
      </c>
      <c r="W47" s="24">
        <f>SUM(W41:W46)</f>
        <v>1</v>
      </c>
    </row>
    <row r="48" spans="1:23" ht="12.75" customHeight="1">
      <c r="A48" s="34" t="s">
        <v>7</v>
      </c>
      <c r="B48" s="13"/>
      <c r="C48" s="13"/>
      <c r="D48" s="14">
        <f>IF(A40="","",IF(B47&gt;I47,2,IF(I47&gt;B47,0,1)))</f>
        <v>2</v>
      </c>
      <c r="E48" s="27">
        <f>SUM(D47:D48)</f>
        <v>8</v>
      </c>
      <c r="F48" s="35"/>
      <c r="G48" s="28">
        <f>SUM(K47:K48)</f>
        <v>0</v>
      </c>
      <c r="H48" s="16"/>
      <c r="I48" s="13"/>
      <c r="J48" s="13"/>
      <c r="K48" s="17">
        <f>2-D48</f>
        <v>0</v>
      </c>
      <c r="L48" s="3"/>
      <c r="M48" s="34" t="s">
        <v>7</v>
      </c>
      <c r="N48" s="13"/>
      <c r="O48" s="13"/>
      <c r="P48" s="14">
        <f>IF(M40="","",IF(N47&gt;U47,2,IF(U47&gt;N47,0,1)))</f>
        <v>2</v>
      </c>
      <c r="Q48" s="27">
        <f>SUM(P47:P48)</f>
        <v>7</v>
      </c>
      <c r="R48" s="35"/>
      <c r="S48" s="28">
        <f>SUM(W47:W48)</f>
        <v>1</v>
      </c>
      <c r="T48" s="16"/>
      <c r="U48" s="13"/>
      <c r="V48" s="13"/>
      <c r="W48" s="17">
        <f>2-P48</f>
        <v>0</v>
      </c>
    </row>
    <row r="49" spans="1:23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12" ht="12.75" customHeight="1">
      <c r="A50" s="1" t="s">
        <v>11</v>
      </c>
      <c r="B50" s="42"/>
      <c r="C50" s="3"/>
      <c r="D50" s="3"/>
      <c r="E50" s="3"/>
      <c r="F50" s="3"/>
      <c r="G50" s="3"/>
      <c r="H50" s="3"/>
      <c r="I50" s="3">
        <v>9</v>
      </c>
      <c r="J50" s="32" t="s">
        <v>1</v>
      </c>
      <c r="K50" s="3"/>
      <c r="L50" s="3"/>
    </row>
    <row r="51" spans="1:12" ht="12.75" customHeight="1">
      <c r="A51" s="306" t="s">
        <v>153</v>
      </c>
      <c r="B51" s="307"/>
      <c r="C51" s="307"/>
      <c r="D51" s="308"/>
      <c r="E51" s="5"/>
      <c r="F51" s="6"/>
      <c r="G51" s="7"/>
      <c r="H51" s="309" t="s">
        <v>154</v>
      </c>
      <c r="I51" s="310"/>
      <c r="J51" s="310"/>
      <c r="K51" s="311"/>
      <c r="L51" s="3"/>
    </row>
    <row r="52" spans="1:12" ht="12.75" customHeight="1">
      <c r="A52" s="18" t="s">
        <v>2</v>
      </c>
      <c r="B52" s="8" t="s">
        <v>3</v>
      </c>
      <c r="C52" s="8" t="s">
        <v>4</v>
      </c>
      <c r="D52" s="8" t="s">
        <v>5</v>
      </c>
      <c r="E52" s="19"/>
      <c r="F52" s="20"/>
      <c r="G52" s="21"/>
      <c r="H52" s="22" t="s">
        <v>2</v>
      </c>
      <c r="I52" s="8" t="s">
        <v>3</v>
      </c>
      <c r="J52" s="8" t="s">
        <v>4</v>
      </c>
      <c r="K52" s="8" t="s">
        <v>5</v>
      </c>
      <c r="L52" s="3"/>
    </row>
    <row r="53" spans="1:12" ht="12.75" customHeight="1">
      <c r="A53" s="198" t="s">
        <v>232</v>
      </c>
      <c r="B53" s="197">
        <v>436</v>
      </c>
      <c r="C53" s="197">
        <v>2</v>
      </c>
      <c r="D53" s="197">
        <v>1</v>
      </c>
      <c r="E53" s="19"/>
      <c r="F53" s="20"/>
      <c r="G53" s="21"/>
      <c r="H53" s="198" t="s">
        <v>238</v>
      </c>
      <c r="I53" s="197">
        <v>405</v>
      </c>
      <c r="J53" s="197">
        <v>0</v>
      </c>
      <c r="K53" s="197">
        <v>0</v>
      </c>
      <c r="L53" s="3"/>
    </row>
    <row r="54" spans="1:27" ht="12.75" customHeight="1">
      <c r="A54" s="198" t="s">
        <v>233</v>
      </c>
      <c r="B54" s="197">
        <v>372</v>
      </c>
      <c r="C54" s="197">
        <v>1</v>
      </c>
      <c r="D54" s="197">
        <v>0</v>
      </c>
      <c r="E54" s="45"/>
      <c r="F54" s="45"/>
      <c r="G54" s="45"/>
      <c r="H54" s="198" t="s">
        <v>239</v>
      </c>
      <c r="I54" s="197">
        <v>388</v>
      </c>
      <c r="J54" s="197">
        <v>1</v>
      </c>
      <c r="K54" s="197">
        <v>1</v>
      </c>
      <c r="L54" s="3"/>
      <c r="AA54" s="155"/>
    </row>
    <row r="55" spans="1:27" ht="12.75" customHeight="1">
      <c r="A55" s="198" t="s">
        <v>234</v>
      </c>
      <c r="B55" s="197">
        <v>404</v>
      </c>
      <c r="C55" s="197">
        <v>1.5</v>
      </c>
      <c r="D55" s="197">
        <v>1</v>
      </c>
      <c r="E55" s="303"/>
      <c r="F55" s="304"/>
      <c r="G55" s="305"/>
      <c r="H55" s="198" t="s">
        <v>240</v>
      </c>
      <c r="I55" s="197">
        <v>370</v>
      </c>
      <c r="J55" s="197">
        <v>0.5</v>
      </c>
      <c r="K55" s="197">
        <v>0</v>
      </c>
      <c r="L55" s="3"/>
      <c r="AA55" s="155"/>
    </row>
    <row r="56" spans="1:27" ht="12.75" customHeight="1">
      <c r="A56" s="198" t="s">
        <v>235</v>
      </c>
      <c r="B56" s="197">
        <v>388</v>
      </c>
      <c r="C56" s="197">
        <v>1</v>
      </c>
      <c r="D56" s="197">
        <v>0</v>
      </c>
      <c r="E56" s="303"/>
      <c r="F56" s="304"/>
      <c r="G56" s="305"/>
      <c r="H56" s="198" t="s">
        <v>241</v>
      </c>
      <c r="I56" s="197">
        <v>403</v>
      </c>
      <c r="J56" s="197">
        <v>1</v>
      </c>
      <c r="K56" s="197">
        <v>1</v>
      </c>
      <c r="L56" s="3"/>
      <c r="AA56" s="155"/>
    </row>
    <row r="57" spans="1:12" ht="12.75" customHeight="1">
      <c r="A57" s="198" t="s">
        <v>236</v>
      </c>
      <c r="B57" s="197">
        <v>368</v>
      </c>
      <c r="C57" s="197">
        <v>2</v>
      </c>
      <c r="D57" s="197">
        <v>1</v>
      </c>
      <c r="E57" s="303"/>
      <c r="F57" s="304"/>
      <c r="G57" s="305"/>
      <c r="H57" s="198" t="s">
        <v>242</v>
      </c>
      <c r="I57" s="197">
        <v>358</v>
      </c>
      <c r="J57" s="197">
        <v>0</v>
      </c>
      <c r="K57" s="197">
        <v>0</v>
      </c>
      <c r="L57" s="3"/>
    </row>
    <row r="58" spans="1:12" ht="12.75" customHeight="1">
      <c r="A58" s="198" t="s">
        <v>237</v>
      </c>
      <c r="B58" s="197">
        <v>432</v>
      </c>
      <c r="C58" s="197">
        <v>2</v>
      </c>
      <c r="D58" s="197">
        <v>1</v>
      </c>
      <c r="E58" s="303"/>
      <c r="F58" s="304"/>
      <c r="G58" s="305"/>
      <c r="H58" s="198" t="s">
        <v>243</v>
      </c>
      <c r="I58" s="197">
        <v>412</v>
      </c>
      <c r="J58" s="197">
        <v>0</v>
      </c>
      <c r="K58" s="197">
        <v>0</v>
      </c>
      <c r="L58" s="3"/>
    </row>
    <row r="59" spans="1:12" ht="12.75" customHeight="1">
      <c r="A59" s="33" t="s">
        <v>6</v>
      </c>
      <c r="B59" s="23">
        <f>SUM(B53:B58)</f>
        <v>2400</v>
      </c>
      <c r="C59" s="24">
        <f>SUM(C53:C58)</f>
        <v>9.5</v>
      </c>
      <c r="D59" s="25">
        <f>SUM(D53:D58)</f>
        <v>4</v>
      </c>
      <c r="H59" s="43" t="s">
        <v>6</v>
      </c>
      <c r="I59" s="23">
        <f>SUM(I53:I58)</f>
        <v>2336</v>
      </c>
      <c r="J59" s="24">
        <f>SUM(J53:J58)</f>
        <v>2.5</v>
      </c>
      <c r="K59" s="24">
        <f>SUM(K53:K58)</f>
        <v>2</v>
      </c>
      <c r="L59" s="3"/>
    </row>
    <row r="60" spans="1:12" ht="12.75" customHeight="1">
      <c r="A60" s="34" t="s">
        <v>7</v>
      </c>
      <c r="B60" s="13"/>
      <c r="C60" s="13"/>
      <c r="D60" s="14">
        <f>IF(A52="","",IF(B59&gt;I59,2,IF(I59&gt;B59,0,1)))</f>
        <v>2</v>
      </c>
      <c r="E60" s="27">
        <f>SUM(D59:D60)</f>
        <v>6</v>
      </c>
      <c r="F60" s="35"/>
      <c r="G60" s="28">
        <f>SUM(K59:K60)</f>
        <v>2</v>
      </c>
      <c r="H60" s="16"/>
      <c r="I60" s="13"/>
      <c r="J60" s="13"/>
      <c r="K60" s="17">
        <f>2-D60</f>
        <v>0</v>
      </c>
      <c r="L60" s="3"/>
    </row>
    <row r="61" spans="1:23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ht="12.75" customHeight="1">
      <c r="L62" s="3"/>
    </row>
    <row r="63" ht="12.75" customHeight="1">
      <c r="L63" s="3"/>
    </row>
    <row r="64" ht="12.75" customHeight="1">
      <c r="L64" s="3"/>
    </row>
    <row r="65" ht="12.75" customHeight="1">
      <c r="L65" s="3"/>
    </row>
    <row r="66" ht="12.75" customHeight="1">
      <c r="L66" s="3"/>
    </row>
    <row r="67" ht="12.75" customHeight="1">
      <c r="L67" s="3"/>
    </row>
    <row r="68" ht="12.75" customHeight="1">
      <c r="L68" s="3"/>
    </row>
    <row r="69" ht="12.75" customHeight="1">
      <c r="L69" s="3"/>
    </row>
    <row r="70" ht="12.75" customHeight="1">
      <c r="L70" s="3"/>
    </row>
    <row r="71" ht="12.75" customHeight="1">
      <c r="L71" s="3"/>
    </row>
    <row r="72" spans="12:27" ht="12.75" customHeight="1">
      <c r="L72" s="3"/>
      <c r="AA72" s="155"/>
    </row>
    <row r="73" ht="15">
      <c r="L73" s="3"/>
    </row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/>
  <mergeCells count="29">
    <mergeCell ref="C38:H38"/>
    <mergeCell ref="O38:T38"/>
    <mergeCell ref="Q31:S34"/>
    <mergeCell ref="A15:D15"/>
    <mergeCell ref="H27:K27"/>
    <mergeCell ref="M15:P15"/>
    <mergeCell ref="E31:G34"/>
    <mergeCell ref="E20:G23"/>
    <mergeCell ref="M27:P27"/>
    <mergeCell ref="M39:P39"/>
    <mergeCell ref="Q43:S46"/>
    <mergeCell ref="T3:W3"/>
    <mergeCell ref="E43:G46"/>
    <mergeCell ref="H15:K15"/>
    <mergeCell ref="H39:K39"/>
    <mergeCell ref="T15:W15"/>
    <mergeCell ref="E7:G10"/>
    <mergeCell ref="T39:W39"/>
    <mergeCell ref="T27:W27"/>
    <mergeCell ref="E55:G58"/>
    <mergeCell ref="A51:D51"/>
    <mergeCell ref="H51:K51"/>
    <mergeCell ref="Q19:S22"/>
    <mergeCell ref="A3:D3"/>
    <mergeCell ref="H3:K3"/>
    <mergeCell ref="Q7:S10"/>
    <mergeCell ref="M3:P3"/>
    <mergeCell ref="A39:D39"/>
    <mergeCell ref="A27:D27"/>
  </mergeCells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66"/>
  <sheetViews>
    <sheetView zoomScale="80" zoomScaleNormal="80" zoomScalePageLayoutView="0" workbookViewId="0" topLeftCell="A157">
      <selection activeCell="A169" sqref="A169"/>
    </sheetView>
  </sheetViews>
  <sheetFormatPr defaultColWidth="9.140625" defaultRowHeight="15"/>
  <cols>
    <col min="13" max="13" width="5.57421875" style="159" customWidth="1"/>
  </cols>
  <sheetData>
    <row r="1" spans="6:20" ht="15">
      <c r="F1" t="s">
        <v>39</v>
      </c>
      <c r="T1" t="s">
        <v>33</v>
      </c>
    </row>
    <row r="3" spans="1:24" ht="15">
      <c r="A3" s="1" t="s">
        <v>11</v>
      </c>
      <c r="B3" s="3"/>
      <c r="C3" s="3"/>
      <c r="D3" s="3"/>
      <c r="E3" s="3"/>
      <c r="F3" s="3"/>
      <c r="G3" s="3"/>
      <c r="H3" s="3"/>
      <c r="I3" s="3">
        <f>Jegyzőkönyvek!I38</f>
        <v>9</v>
      </c>
      <c r="J3" s="32" t="s">
        <v>1</v>
      </c>
      <c r="K3" s="3"/>
      <c r="N3" s="1" t="s">
        <v>10</v>
      </c>
      <c r="O3" s="3"/>
      <c r="P3" s="42"/>
      <c r="Q3" s="3"/>
      <c r="R3" s="3"/>
      <c r="S3" s="3"/>
      <c r="T3" s="3"/>
      <c r="U3" s="3"/>
      <c r="V3" s="3">
        <f>Jegyzőkönyvek!U2</f>
        <v>11</v>
      </c>
      <c r="W3" s="32" t="s">
        <v>1</v>
      </c>
      <c r="X3" s="3"/>
    </row>
    <row r="4" spans="1:24" ht="15">
      <c r="A4" s="306"/>
      <c r="B4" s="307"/>
      <c r="C4" s="307"/>
      <c r="D4" s="308"/>
      <c r="E4" s="5"/>
      <c r="F4" s="6"/>
      <c r="G4" s="7"/>
      <c r="H4" s="306"/>
      <c r="I4" s="307"/>
      <c r="J4" s="307"/>
      <c r="K4" s="308"/>
      <c r="N4" s="306"/>
      <c r="O4" s="307"/>
      <c r="P4" s="307"/>
      <c r="Q4" s="308"/>
      <c r="R4" s="5"/>
      <c r="S4" s="6"/>
      <c r="T4" s="7"/>
      <c r="U4" s="306"/>
      <c r="V4" s="307"/>
      <c r="W4" s="307"/>
      <c r="X4" s="308"/>
    </row>
    <row r="5" spans="1:24" ht="15">
      <c r="A5" s="18" t="s">
        <v>2</v>
      </c>
      <c r="B5" s="8" t="s">
        <v>3</v>
      </c>
      <c r="C5" s="8" t="s">
        <v>4</v>
      </c>
      <c r="D5" s="8" t="s">
        <v>5</v>
      </c>
      <c r="E5" s="19"/>
      <c r="F5" s="20"/>
      <c r="G5" s="21"/>
      <c r="H5" s="18" t="s">
        <v>2</v>
      </c>
      <c r="I5" s="8" t="s">
        <v>3</v>
      </c>
      <c r="J5" s="8" t="s">
        <v>4</v>
      </c>
      <c r="K5" s="8" t="s">
        <v>5</v>
      </c>
      <c r="N5" s="18" t="s">
        <v>2</v>
      </c>
      <c r="O5" s="8" t="s">
        <v>3</v>
      </c>
      <c r="P5" s="8" t="s">
        <v>4</v>
      </c>
      <c r="Q5" s="8" t="s">
        <v>5</v>
      </c>
      <c r="R5" s="19"/>
      <c r="S5" s="20"/>
      <c r="T5" s="21"/>
      <c r="U5" s="22" t="s">
        <v>2</v>
      </c>
      <c r="V5" s="8" t="s">
        <v>3</v>
      </c>
      <c r="W5" s="8" t="s">
        <v>4</v>
      </c>
      <c r="X5" s="8" t="s">
        <v>5</v>
      </c>
    </row>
    <row r="6" spans="1:24" ht="15">
      <c r="A6" s="198"/>
      <c r="B6" s="197"/>
      <c r="C6" s="197"/>
      <c r="D6" s="197"/>
      <c r="E6" s="19"/>
      <c r="F6" s="20"/>
      <c r="G6" s="21"/>
      <c r="H6" s="198"/>
      <c r="I6" s="197"/>
      <c r="J6" s="197"/>
      <c r="K6" s="197"/>
      <c r="N6" s="43"/>
      <c r="O6" s="47"/>
      <c r="P6" s="47"/>
      <c r="Q6" s="47"/>
      <c r="R6" s="19"/>
      <c r="S6" s="20"/>
      <c r="T6" s="21"/>
      <c r="U6" s="43"/>
      <c r="V6" s="44"/>
      <c r="W6" s="44"/>
      <c r="X6" s="44"/>
    </row>
    <row r="7" spans="1:24" ht="15">
      <c r="A7" s="198"/>
      <c r="B7" s="197"/>
      <c r="C7" s="197"/>
      <c r="D7" s="197"/>
      <c r="E7" s="19"/>
      <c r="F7" s="20"/>
      <c r="G7" s="21"/>
      <c r="H7" s="198"/>
      <c r="I7" s="197"/>
      <c r="J7" s="197"/>
      <c r="K7" s="197"/>
      <c r="N7" s="43"/>
      <c r="O7" s="47"/>
      <c r="P7" s="47"/>
      <c r="Q7" s="47"/>
      <c r="R7" s="19"/>
      <c r="S7" s="20"/>
      <c r="T7" s="21"/>
      <c r="U7" s="43"/>
      <c r="V7" s="44"/>
      <c r="W7" s="44"/>
      <c r="X7" s="44"/>
    </row>
    <row r="8" spans="1:24" ht="15">
      <c r="A8" s="198"/>
      <c r="B8" s="197"/>
      <c r="C8" s="197"/>
      <c r="D8" s="197"/>
      <c r="E8" s="19"/>
      <c r="F8" s="20"/>
      <c r="G8" s="21"/>
      <c r="H8" s="198"/>
      <c r="I8" s="197"/>
      <c r="J8" s="197"/>
      <c r="K8" s="197"/>
      <c r="N8" s="43"/>
      <c r="O8" s="47"/>
      <c r="P8" s="47"/>
      <c r="Q8" s="47"/>
      <c r="R8" s="304" t="str">
        <f>IF(P11+W11=12,"","a szettpont nem 12!!!")</f>
        <v>a szettpont nem 12!!!</v>
      </c>
      <c r="S8" s="304"/>
      <c r="T8" s="305"/>
      <c r="U8" s="43"/>
      <c r="V8" s="44"/>
      <c r="W8" s="44"/>
      <c r="X8" s="44"/>
    </row>
    <row r="9" spans="1:24" ht="15">
      <c r="A9" s="198"/>
      <c r="B9" s="197"/>
      <c r="C9" s="197"/>
      <c r="D9" s="197"/>
      <c r="E9" s="304"/>
      <c r="F9" s="304"/>
      <c r="G9" s="305"/>
      <c r="H9" s="198"/>
      <c r="I9" s="197"/>
      <c r="J9" s="197"/>
      <c r="K9" s="197"/>
      <c r="N9" s="46"/>
      <c r="O9" s="47"/>
      <c r="P9" s="47"/>
      <c r="Q9" s="47"/>
      <c r="R9" s="304"/>
      <c r="S9" s="304"/>
      <c r="T9" s="305"/>
      <c r="U9" s="3"/>
      <c r="V9" s="46"/>
      <c r="W9" s="44"/>
      <c r="X9" s="44"/>
    </row>
    <row r="10" spans="1:24" ht="15">
      <c r="A10" s="198"/>
      <c r="B10" s="197"/>
      <c r="C10" s="197"/>
      <c r="D10" s="197"/>
      <c r="E10" s="304"/>
      <c r="F10" s="304"/>
      <c r="G10" s="305"/>
      <c r="H10" s="198"/>
      <c r="I10" s="197"/>
      <c r="J10" s="197"/>
      <c r="K10" s="197"/>
      <c r="N10" s="43"/>
      <c r="O10" s="47"/>
      <c r="P10" s="47"/>
      <c r="Q10" s="47"/>
      <c r="R10" s="304"/>
      <c r="S10" s="304"/>
      <c r="T10" s="305"/>
      <c r="U10" s="43"/>
      <c r="V10" s="44"/>
      <c r="W10" s="44"/>
      <c r="X10" s="44"/>
    </row>
    <row r="11" spans="1:24" ht="15">
      <c r="A11" s="198"/>
      <c r="B11" s="197"/>
      <c r="C11" s="197"/>
      <c r="D11" s="197"/>
      <c r="E11" s="304"/>
      <c r="F11" s="304"/>
      <c r="G11" s="305"/>
      <c r="H11" s="198"/>
      <c r="I11" s="197"/>
      <c r="J11" s="197"/>
      <c r="K11" s="197"/>
      <c r="N11" s="46"/>
      <c r="O11" s="47"/>
      <c r="P11" s="47"/>
      <c r="Q11" s="47"/>
      <c r="R11" s="317"/>
      <c r="S11" s="317"/>
      <c r="T11" s="318"/>
      <c r="U11" s="46"/>
      <c r="V11" s="44"/>
      <c r="W11" s="44"/>
      <c r="X11" s="44"/>
    </row>
    <row r="12" spans="1:24" ht="15">
      <c r="A12" s="33" t="s">
        <v>6</v>
      </c>
      <c r="B12" s="23">
        <f>SUM(B6:B11)</f>
        <v>0</v>
      </c>
      <c r="C12" s="24">
        <f>SUM(C6:C11)</f>
        <v>0</v>
      </c>
      <c r="D12" s="148">
        <f>SUM(D6:D11)</f>
        <v>0</v>
      </c>
      <c r="E12" s="317"/>
      <c r="F12" s="317"/>
      <c r="G12" s="318"/>
      <c r="H12" s="41" t="s">
        <v>6</v>
      </c>
      <c r="I12" s="23">
        <f>SUM(I6:I11)</f>
        <v>0</v>
      </c>
      <c r="J12" s="24">
        <f>SUM(J6:J11)</f>
        <v>0</v>
      </c>
      <c r="K12" s="25">
        <f>SUM(K6:K11)</f>
        <v>0</v>
      </c>
      <c r="N12" s="33" t="s">
        <v>6</v>
      </c>
      <c r="O12" s="23">
        <f>SUM(O6:O11)</f>
        <v>0</v>
      </c>
      <c r="P12" s="24">
        <f>SUM(P6:P11)</f>
        <v>0</v>
      </c>
      <c r="Q12" s="25">
        <f>SUM(Q6:Q11)</f>
        <v>0</v>
      </c>
      <c r="R12" s="39"/>
      <c r="S12" s="39"/>
      <c r="T12" s="40"/>
      <c r="U12" s="41" t="s">
        <v>6</v>
      </c>
      <c r="V12" s="85">
        <f>SUM(V6:V11)</f>
        <v>0</v>
      </c>
      <c r="W12" s="86">
        <f>SUM(W6:W11)</f>
        <v>0</v>
      </c>
      <c r="X12" s="25">
        <f>SUM(X6:X11)</f>
        <v>0</v>
      </c>
    </row>
    <row r="13" spans="1:24" ht="22.5">
      <c r="A13" s="34" t="s">
        <v>7</v>
      </c>
      <c r="B13" s="13"/>
      <c r="C13" s="13"/>
      <c r="D13" s="14">
        <f>IF(A5="","",IF(B12&gt;I12,2,IF(I12&gt;B12,0,1)))</f>
        <v>1</v>
      </c>
      <c r="E13" s="27">
        <f>SUM(D12:D13)</f>
        <v>1</v>
      </c>
      <c r="F13" s="35"/>
      <c r="G13" s="28">
        <f>SUM(K12:K13)</f>
        <v>1</v>
      </c>
      <c r="H13" s="16"/>
      <c r="I13" s="13"/>
      <c r="J13" s="13"/>
      <c r="K13" s="17">
        <f>2-D13</f>
        <v>1</v>
      </c>
      <c r="N13" s="34" t="s">
        <v>7</v>
      </c>
      <c r="O13" s="13"/>
      <c r="P13" s="13"/>
      <c r="Q13" s="14">
        <f>IF(N5="","",IF(O12&gt;V12,2,IF(V12&gt;O12,0,1)))</f>
        <v>1</v>
      </c>
      <c r="R13" s="27">
        <f>SUM(Q12:Q13)</f>
        <v>1</v>
      </c>
      <c r="S13" s="35"/>
      <c r="T13" s="28">
        <f>SUM(X12:X13)</f>
        <v>1</v>
      </c>
      <c r="U13" s="16"/>
      <c r="V13" s="30"/>
      <c r="W13" s="13"/>
      <c r="X13" s="17">
        <f>2-Q13</f>
        <v>1</v>
      </c>
    </row>
    <row r="15" spans="14:24" ht="15">
      <c r="N15" s="145" t="s">
        <v>37</v>
      </c>
      <c r="O15" s="122"/>
      <c r="P15" s="122"/>
      <c r="Q15" s="327"/>
      <c r="R15" s="327"/>
      <c r="S15" s="327"/>
      <c r="T15" s="327"/>
      <c r="U15" s="327"/>
      <c r="V15" s="167">
        <v>8</v>
      </c>
      <c r="W15" s="123" t="s">
        <v>1</v>
      </c>
      <c r="X15" s="122"/>
    </row>
    <row r="16" spans="14:24" ht="15">
      <c r="N16" s="328">
        <f>Munka1!O91</f>
        <v>0</v>
      </c>
      <c r="O16" s="329"/>
      <c r="P16" s="329"/>
      <c r="Q16" s="330"/>
      <c r="R16" s="5"/>
      <c r="S16" s="6"/>
      <c r="T16" s="7"/>
      <c r="U16" s="328">
        <f>Munka1!V91</f>
        <v>0</v>
      </c>
      <c r="V16" s="329"/>
      <c r="W16" s="329"/>
      <c r="X16" s="330"/>
    </row>
    <row r="17" spans="1:24" ht="15">
      <c r="A17" s="326" t="str">
        <f>Jegyzőkönyvek!A3</f>
        <v>Sitke Borostyánkert </v>
      </c>
      <c r="B17" s="321"/>
      <c r="C17" s="321"/>
      <c r="D17" s="322"/>
      <c r="E17" s="93"/>
      <c r="F17" s="92"/>
      <c r="G17" s="91"/>
      <c r="H17" s="320" t="str">
        <f>Jegyzőkönyvek!H3</f>
        <v>Néró TC Nárai és Szabadídő SK I</v>
      </c>
      <c r="I17" s="321"/>
      <c r="J17" s="321"/>
      <c r="K17" s="322"/>
      <c r="N17" s="124" t="s">
        <v>2</v>
      </c>
      <c r="O17" s="125" t="s">
        <v>3</v>
      </c>
      <c r="P17" s="125" t="s">
        <v>4</v>
      </c>
      <c r="Q17" s="8" t="s">
        <v>5</v>
      </c>
      <c r="R17" s="126"/>
      <c r="S17" s="127"/>
      <c r="T17" s="128"/>
      <c r="U17" s="129" t="s">
        <v>2</v>
      </c>
      <c r="V17" s="125" t="s">
        <v>3</v>
      </c>
      <c r="W17" s="125" t="s">
        <v>4</v>
      </c>
      <c r="X17" s="8" t="s">
        <v>5</v>
      </c>
    </row>
    <row r="18" spans="1:24" ht="15">
      <c r="A18" s="70" t="s">
        <v>2</v>
      </c>
      <c r="B18" s="71" t="s">
        <v>3</v>
      </c>
      <c r="C18" s="71" t="s">
        <v>4</v>
      </c>
      <c r="D18" s="72" t="s">
        <v>5</v>
      </c>
      <c r="E18" s="90"/>
      <c r="F18" s="88"/>
      <c r="G18" s="89"/>
      <c r="H18" s="146" t="s">
        <v>2</v>
      </c>
      <c r="I18" s="71" t="s">
        <v>3</v>
      </c>
      <c r="J18" s="71" t="s">
        <v>4</v>
      </c>
      <c r="K18" s="72" t="s">
        <v>5</v>
      </c>
      <c r="N18" s="184"/>
      <c r="O18" s="185"/>
      <c r="P18" s="185"/>
      <c r="Q18" s="185"/>
      <c r="R18" s="126"/>
      <c r="S18" s="127"/>
      <c r="T18" s="128"/>
      <c r="U18" s="184"/>
      <c r="V18" s="185"/>
      <c r="W18" s="185"/>
      <c r="X18" s="185"/>
    </row>
    <row r="19" spans="1:24" ht="15">
      <c r="A19" s="186"/>
      <c r="B19" s="187"/>
      <c r="C19" s="187"/>
      <c r="D19" s="187"/>
      <c r="E19" s="331"/>
      <c r="F19" s="331"/>
      <c r="G19" s="331"/>
      <c r="H19" s="184"/>
      <c r="I19" s="185"/>
      <c r="J19" s="185"/>
      <c r="K19" s="185"/>
      <c r="N19" s="131" t="s">
        <v>6</v>
      </c>
      <c r="O19" s="132">
        <f>SUM(O18:O18)</f>
        <v>0</v>
      </c>
      <c r="P19" s="133">
        <f>SUM(P18:P18)</f>
        <v>0</v>
      </c>
      <c r="Q19" s="134">
        <f>SUM(Q18:Q18)</f>
        <v>0</v>
      </c>
      <c r="R19" s="135"/>
      <c r="S19" s="135"/>
      <c r="T19" s="135"/>
      <c r="U19" s="11" t="s">
        <v>6</v>
      </c>
      <c r="V19" s="132">
        <f>SUM(V18:V18)</f>
        <v>0</v>
      </c>
      <c r="W19" s="133">
        <f>SUM(W18:W18)</f>
        <v>0</v>
      </c>
      <c r="X19" s="134">
        <f>SUM(X18:X18)</f>
        <v>0</v>
      </c>
    </row>
    <row r="20" spans="1:24" ht="22.5">
      <c r="A20" s="73" t="s">
        <v>6</v>
      </c>
      <c r="B20" s="74">
        <f>SUM(B19:B19)</f>
        <v>0</v>
      </c>
      <c r="C20" s="75">
        <f>SUM(C19:C19)</f>
        <v>0</v>
      </c>
      <c r="D20" s="76">
        <f>SUM(D19:D19)</f>
        <v>0</v>
      </c>
      <c r="E20" s="332"/>
      <c r="F20" s="332"/>
      <c r="G20" s="332"/>
      <c r="H20" s="11" t="s">
        <v>6</v>
      </c>
      <c r="I20" s="74">
        <f>SUM(I19:I19)</f>
        <v>0</v>
      </c>
      <c r="J20" s="75">
        <f>SUM(J19:J19)</f>
        <v>0</v>
      </c>
      <c r="K20" s="76">
        <f>SUM(K19:K19)</f>
        <v>0</v>
      </c>
      <c r="N20" s="12" t="s">
        <v>7</v>
      </c>
      <c r="O20" s="13"/>
      <c r="P20" s="78"/>
      <c r="Q20" s="14" t="b">
        <f>IF(O19&gt;V19,IF(V19&gt;O19,0,1))</f>
        <v>0</v>
      </c>
      <c r="R20" s="80">
        <f>SUM(Q19:Q20)</f>
        <v>0</v>
      </c>
      <c r="S20" s="81"/>
      <c r="T20" s="82">
        <f>SUM(X19:X20)</f>
        <v>1</v>
      </c>
      <c r="U20" s="83"/>
      <c r="V20" s="78"/>
      <c r="W20" s="78"/>
      <c r="X20" s="17">
        <f>1-Q20</f>
        <v>1</v>
      </c>
    </row>
    <row r="21" spans="1:11" ht="22.5">
      <c r="A21" s="77" t="s">
        <v>7</v>
      </c>
      <c r="B21" s="78"/>
      <c r="C21" s="78"/>
      <c r="D21" s="14">
        <f>IF(B20&gt;I20,2,IF(I20&gt;B20,0,1))</f>
        <v>1</v>
      </c>
      <c r="E21" s="80">
        <f>SUM(D20:D21)</f>
        <v>1</v>
      </c>
      <c r="F21" s="81"/>
      <c r="G21" s="82">
        <f>SUM(K20:K21)</f>
        <v>0</v>
      </c>
      <c r="H21" s="83"/>
      <c r="I21" s="78"/>
      <c r="J21" s="78"/>
      <c r="K21" s="84">
        <f>1-D21</f>
        <v>0</v>
      </c>
    </row>
    <row r="22" spans="14:24" ht="15">
      <c r="N22" s="1" t="s">
        <v>38</v>
      </c>
      <c r="O22" s="29"/>
      <c r="Q22" s="29"/>
      <c r="R22" s="118"/>
      <c r="S22" s="118"/>
      <c r="T22" s="119"/>
      <c r="U22" s="20"/>
      <c r="V22" s="29"/>
      <c r="W22" s="2">
        <v>8</v>
      </c>
      <c r="X22" s="32" t="s">
        <v>1</v>
      </c>
    </row>
    <row r="24" spans="1:11" ht="15">
      <c r="A24" s="145" t="s">
        <v>37</v>
      </c>
      <c r="B24" s="68"/>
      <c r="C24" s="69"/>
      <c r="D24" s="69"/>
      <c r="E24" s="69"/>
      <c r="F24" s="69"/>
      <c r="G24" s="69"/>
      <c r="H24" s="69"/>
      <c r="I24" s="87">
        <v>4</v>
      </c>
      <c r="J24" s="37" t="s">
        <v>1</v>
      </c>
      <c r="K24" s="69"/>
    </row>
    <row r="25" spans="1:24" ht="15">
      <c r="A25" s="326" t="str">
        <f>Munka2!A11</f>
        <v>Csákánydoroszló TE</v>
      </c>
      <c r="B25" s="321"/>
      <c r="C25" s="321"/>
      <c r="D25" s="322"/>
      <c r="E25" s="93"/>
      <c r="F25" s="92"/>
      <c r="G25" s="91"/>
      <c r="H25" s="320" t="str">
        <f>Munka2!H11</f>
        <v>Soproni Sörguritók SE</v>
      </c>
      <c r="I25" s="321"/>
      <c r="J25" s="321"/>
      <c r="K25" s="322"/>
      <c r="N25" s="1" t="s">
        <v>10</v>
      </c>
      <c r="O25" s="285"/>
      <c r="P25" s="285"/>
      <c r="Q25" s="285"/>
      <c r="R25" s="193"/>
      <c r="S25" s="193"/>
      <c r="T25" s="290"/>
      <c r="U25" s="292"/>
      <c r="V25" s="2">
        <v>10</v>
      </c>
      <c r="W25" s="37" t="s">
        <v>1</v>
      </c>
      <c r="X25" s="292"/>
    </row>
    <row r="26" spans="1:24" ht="15">
      <c r="A26" s="70" t="s">
        <v>2</v>
      </c>
      <c r="B26" s="71" t="s">
        <v>3</v>
      </c>
      <c r="C26" s="71" t="s">
        <v>4</v>
      </c>
      <c r="D26" s="72" t="s">
        <v>5</v>
      </c>
      <c r="E26" s="90"/>
      <c r="F26" s="88"/>
      <c r="G26" s="89"/>
      <c r="H26" s="70" t="s">
        <v>2</v>
      </c>
      <c r="I26" s="71" t="s">
        <v>3</v>
      </c>
      <c r="J26" s="71" t="s">
        <v>4</v>
      </c>
      <c r="K26" s="72" t="s">
        <v>5</v>
      </c>
      <c r="N26" s="306" t="s">
        <v>44</v>
      </c>
      <c r="O26" s="307"/>
      <c r="P26" s="307"/>
      <c r="Q26" s="308"/>
      <c r="R26" s="5"/>
      <c r="S26" s="6"/>
      <c r="T26" s="7"/>
      <c r="U26" s="309" t="s">
        <v>43</v>
      </c>
      <c r="V26" s="310"/>
      <c r="W26" s="310"/>
      <c r="X26" s="311"/>
    </row>
    <row r="27" spans="1:24" ht="15">
      <c r="A27" s="184"/>
      <c r="B27" s="185"/>
      <c r="C27" s="185"/>
      <c r="D27" s="185"/>
      <c r="E27" s="331"/>
      <c r="F27" s="331"/>
      <c r="G27" s="331"/>
      <c r="H27" s="184"/>
      <c r="I27" s="185"/>
      <c r="J27" s="185"/>
      <c r="K27" s="185"/>
      <c r="N27" s="18" t="s">
        <v>2</v>
      </c>
      <c r="O27" s="8" t="s">
        <v>3</v>
      </c>
      <c r="P27" s="8" t="s">
        <v>4</v>
      </c>
      <c r="Q27" s="8" t="s">
        <v>5</v>
      </c>
      <c r="R27" s="19"/>
      <c r="S27" s="20"/>
      <c r="T27" s="21"/>
      <c r="U27" s="22" t="s">
        <v>2</v>
      </c>
      <c r="V27" s="8" t="s">
        <v>3</v>
      </c>
      <c r="W27" s="8" t="s">
        <v>4</v>
      </c>
      <c r="X27" s="8" t="s">
        <v>5</v>
      </c>
    </row>
    <row r="28" spans="1:24" ht="15">
      <c r="A28" s="73" t="s">
        <v>6</v>
      </c>
      <c r="B28" s="74">
        <f>SUM(B27:B27)</f>
        <v>0</v>
      </c>
      <c r="C28" s="75">
        <f>SUM(C27:C27)</f>
        <v>0</v>
      </c>
      <c r="D28" s="76">
        <f>SUM(D27:D27)</f>
        <v>0</v>
      </c>
      <c r="E28" s="332"/>
      <c r="F28" s="332"/>
      <c r="G28" s="332"/>
      <c r="H28" s="11" t="s">
        <v>6</v>
      </c>
      <c r="I28" s="74">
        <f>SUM(I27:I27)</f>
        <v>0</v>
      </c>
      <c r="J28" s="75">
        <f>SUM(J27:J27)</f>
        <v>0</v>
      </c>
      <c r="K28" s="76">
        <f>SUM(K27:K27)</f>
        <v>0</v>
      </c>
      <c r="N28" s="194"/>
      <c r="O28" s="231"/>
      <c r="P28" s="231"/>
      <c r="Q28" s="231"/>
      <c r="R28" s="19"/>
      <c r="S28" s="20"/>
      <c r="T28" s="21"/>
      <c r="U28" s="194"/>
      <c r="V28" s="195"/>
      <c r="W28" s="195"/>
      <c r="X28" s="195"/>
    </row>
    <row r="29" spans="1:24" ht="22.5">
      <c r="A29" s="77" t="s">
        <v>7</v>
      </c>
      <c r="B29" s="78"/>
      <c r="C29" s="78"/>
      <c r="D29" s="79">
        <f>IF(B28&gt;I28,1,IF(I28&gt;B28,0,1))</f>
        <v>1</v>
      </c>
      <c r="E29" s="80">
        <f>SUM(D28:D29)</f>
        <v>1</v>
      </c>
      <c r="F29" s="81"/>
      <c r="G29" s="82">
        <f>SUM(K28:K29)</f>
        <v>0</v>
      </c>
      <c r="H29" s="83"/>
      <c r="I29" s="78"/>
      <c r="J29" s="78"/>
      <c r="K29" s="84">
        <f>1-D29</f>
        <v>0</v>
      </c>
      <c r="N29" s="194"/>
      <c r="O29" s="231"/>
      <c r="P29" s="231"/>
      <c r="Q29" s="231"/>
      <c r="R29" s="38"/>
      <c r="S29" s="38"/>
      <c r="T29" s="38"/>
      <c r="U29" s="194"/>
      <c r="V29" s="195"/>
      <c r="W29" s="195"/>
      <c r="X29" s="195"/>
    </row>
    <row r="30" spans="14:24" ht="15">
      <c r="N30" s="194"/>
      <c r="O30" s="231"/>
      <c r="P30" s="231"/>
      <c r="Q30" s="231"/>
      <c r="R30" s="160"/>
      <c r="S30" s="160"/>
      <c r="T30" s="161"/>
      <c r="U30" s="194"/>
      <c r="V30" s="195"/>
      <c r="W30" s="195"/>
      <c r="X30" s="195"/>
    </row>
    <row r="31" spans="1:24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N31" s="194"/>
      <c r="O31" s="231"/>
      <c r="P31" s="231"/>
      <c r="Q31" s="231"/>
      <c r="R31" s="160"/>
      <c r="S31" s="160"/>
      <c r="T31" s="161"/>
      <c r="U31" s="194"/>
      <c r="V31" s="195"/>
      <c r="W31" s="195"/>
      <c r="X31" s="195"/>
    </row>
    <row r="32" spans="1:24" ht="15">
      <c r="A32" s="1" t="s">
        <v>38</v>
      </c>
      <c r="I32" s="2">
        <v>9</v>
      </c>
      <c r="J32" s="32" t="s">
        <v>1</v>
      </c>
      <c r="N32" s="194"/>
      <c r="O32" s="231"/>
      <c r="P32" s="231"/>
      <c r="Q32" s="231"/>
      <c r="R32" s="160"/>
      <c r="S32" s="160"/>
      <c r="T32" s="161"/>
      <c r="U32" s="194"/>
      <c r="V32" s="195"/>
      <c r="W32" s="195"/>
      <c r="X32" s="195"/>
    </row>
    <row r="33" spans="2:24" ht="15.75" thickBot="1">
      <c r="B33" s="3"/>
      <c r="C33" s="3"/>
      <c r="D33" s="3"/>
      <c r="E33" s="3"/>
      <c r="F33" s="3"/>
      <c r="G33" s="31"/>
      <c r="H33" s="3"/>
      <c r="K33" s="3"/>
      <c r="N33" s="194"/>
      <c r="O33" s="231"/>
      <c r="P33" s="231"/>
      <c r="Q33" s="232"/>
      <c r="R33" s="160"/>
      <c r="S33" s="160"/>
      <c r="T33" s="161"/>
      <c r="U33" s="194"/>
      <c r="V33" s="195"/>
      <c r="W33" s="195"/>
      <c r="X33" s="195"/>
    </row>
    <row r="34" spans="1:24" ht="15">
      <c r="A34" s="323" t="s">
        <v>118</v>
      </c>
      <c r="B34" s="324"/>
      <c r="C34" s="324"/>
      <c r="D34" s="325"/>
      <c r="E34" s="5"/>
      <c r="F34" s="6"/>
      <c r="G34" s="7"/>
      <c r="H34" s="306" t="s">
        <v>119</v>
      </c>
      <c r="I34" s="307"/>
      <c r="J34" s="307"/>
      <c r="K34" s="308"/>
      <c r="N34" s="33" t="s">
        <v>6</v>
      </c>
      <c r="O34" s="23">
        <f>SUM(O28:O33)</f>
        <v>0</v>
      </c>
      <c r="P34" s="24">
        <f>SUM(P28:P33)</f>
        <v>0</v>
      </c>
      <c r="Q34" s="24">
        <f>SUM(Q28:Q33)</f>
        <v>0</v>
      </c>
      <c r="R34" s="190"/>
      <c r="S34" s="39"/>
      <c r="T34" s="40"/>
      <c r="U34" s="41" t="s">
        <v>6</v>
      </c>
      <c r="V34" s="23">
        <f>SUM(V28:V33)</f>
        <v>0</v>
      </c>
      <c r="W34" s="24">
        <f>SUM(W28:W33)</f>
        <v>0</v>
      </c>
      <c r="X34" s="25">
        <f>SUM(X28:X33)</f>
        <v>0</v>
      </c>
    </row>
    <row r="35" spans="1:24" ht="22.5">
      <c r="A35" s="18" t="s">
        <v>2</v>
      </c>
      <c r="B35" s="8" t="s">
        <v>3</v>
      </c>
      <c r="C35" s="8" t="s">
        <v>4</v>
      </c>
      <c r="D35" s="8" t="s">
        <v>5</v>
      </c>
      <c r="E35" s="19"/>
      <c r="F35" s="20"/>
      <c r="G35" s="21"/>
      <c r="H35" s="22" t="s">
        <v>2</v>
      </c>
      <c r="I35" s="8" t="s">
        <v>3</v>
      </c>
      <c r="J35" s="8" t="s">
        <v>4</v>
      </c>
      <c r="K35" s="8" t="s">
        <v>5</v>
      </c>
      <c r="N35" s="34" t="s">
        <v>7</v>
      </c>
      <c r="O35" s="13"/>
      <c r="P35" s="13"/>
      <c r="Q35" s="14">
        <f>IF(N27="","",IF(O34&gt;V34,2,IF(V34&gt;O34,0,1)))</f>
        <v>1</v>
      </c>
      <c r="R35" s="27">
        <f>SUM(Q34:Q35)</f>
        <v>1</v>
      </c>
      <c r="S35" s="35"/>
      <c r="T35" s="28">
        <f>SUM(X34:X35)</f>
        <v>1</v>
      </c>
      <c r="U35" s="16"/>
      <c r="V35" s="13"/>
      <c r="W35" s="13"/>
      <c r="X35" s="17">
        <f>2-Q35</f>
        <v>1</v>
      </c>
    </row>
    <row r="36" spans="1:24" ht="15">
      <c r="A36" s="9"/>
      <c r="B36" s="10"/>
      <c r="C36" s="10"/>
      <c r="D36" s="10"/>
      <c r="E36" s="19"/>
      <c r="F36" s="20"/>
      <c r="G36" s="20"/>
      <c r="H36" s="9"/>
      <c r="I36" s="10"/>
      <c r="J36" s="10"/>
      <c r="K36" s="10"/>
      <c r="N36" s="145" t="s">
        <v>37</v>
      </c>
      <c r="O36" s="122"/>
      <c r="P36" s="122"/>
      <c r="Q36" s="327"/>
      <c r="R36" s="327"/>
      <c r="S36" s="327"/>
      <c r="T36" s="327"/>
      <c r="U36" s="327"/>
      <c r="V36" s="167">
        <v>8</v>
      </c>
      <c r="W36" s="123" t="s">
        <v>1</v>
      </c>
      <c r="X36" s="122"/>
    </row>
    <row r="37" spans="1:24" ht="15">
      <c r="A37" s="9"/>
      <c r="B37" s="10"/>
      <c r="C37" s="10"/>
      <c r="D37" s="10"/>
      <c r="E37" s="19"/>
      <c r="F37" s="20"/>
      <c r="G37" s="20"/>
      <c r="H37" s="9"/>
      <c r="I37" s="10"/>
      <c r="J37" s="10"/>
      <c r="K37" s="10"/>
      <c r="N37" s="328" t="str">
        <f>Munka2!A11</f>
        <v>Csákánydoroszló TE</v>
      </c>
      <c r="O37" s="329"/>
      <c r="P37" s="329"/>
      <c r="Q37" s="330"/>
      <c r="R37" s="5"/>
      <c r="S37" s="6"/>
      <c r="T37" s="7"/>
      <c r="U37" s="328" t="str">
        <f>Munka2!H11</f>
        <v>Soproni Sörguritók SE</v>
      </c>
      <c r="V37" s="329"/>
      <c r="W37" s="329"/>
      <c r="X37" s="330"/>
    </row>
    <row r="38" spans="1:24" ht="15">
      <c r="A38" s="9"/>
      <c r="B38" s="10"/>
      <c r="C38" s="10"/>
      <c r="D38" s="10"/>
      <c r="E38" s="160"/>
      <c r="F38" s="160"/>
      <c r="G38" s="161"/>
      <c r="H38" s="9"/>
      <c r="I38" s="10"/>
      <c r="J38" s="10"/>
      <c r="K38" s="10"/>
      <c r="N38" s="124" t="s">
        <v>2</v>
      </c>
      <c r="O38" s="125" t="s">
        <v>3</v>
      </c>
      <c r="P38" s="125" t="s">
        <v>4</v>
      </c>
      <c r="Q38" s="8" t="s">
        <v>5</v>
      </c>
      <c r="R38" s="126"/>
      <c r="S38" s="127"/>
      <c r="T38" s="128"/>
      <c r="U38" s="129" t="s">
        <v>2</v>
      </c>
      <c r="V38" s="125" t="s">
        <v>3</v>
      </c>
      <c r="W38" s="125" t="s">
        <v>4</v>
      </c>
      <c r="X38" s="8" t="s">
        <v>5</v>
      </c>
    </row>
    <row r="39" spans="1:24" ht="15">
      <c r="A39" s="9"/>
      <c r="B39" s="10"/>
      <c r="C39" s="10"/>
      <c r="D39" s="10"/>
      <c r="E39" s="160"/>
      <c r="F39" s="160"/>
      <c r="G39" s="161"/>
      <c r="H39" s="9"/>
      <c r="I39" s="10"/>
      <c r="J39" s="10"/>
      <c r="K39" s="10"/>
      <c r="N39" s="184"/>
      <c r="O39" s="185"/>
      <c r="P39" s="185"/>
      <c r="Q39" s="185"/>
      <c r="R39" s="126"/>
      <c r="S39" s="127"/>
      <c r="T39" s="128"/>
      <c r="U39" s="184"/>
      <c r="V39" s="185"/>
      <c r="W39" s="185"/>
      <c r="X39" s="185"/>
    </row>
    <row r="40" spans="1:24" ht="15">
      <c r="A40" s="9"/>
      <c r="B40" s="10"/>
      <c r="C40" s="10"/>
      <c r="D40" s="10"/>
      <c r="E40" s="160"/>
      <c r="F40" s="160"/>
      <c r="G40" s="161"/>
      <c r="H40" s="9"/>
      <c r="I40" s="10"/>
      <c r="J40" s="10"/>
      <c r="K40" s="10"/>
      <c r="N40" s="131" t="s">
        <v>6</v>
      </c>
      <c r="O40" s="132">
        <f>SUM(O39:O39)</f>
        <v>0</v>
      </c>
      <c r="P40" s="133">
        <f>SUM(P39:P39)</f>
        <v>0</v>
      </c>
      <c r="Q40" s="134">
        <f>SUM(Q39:Q39)</f>
        <v>0</v>
      </c>
      <c r="R40" s="135"/>
      <c r="S40" s="135"/>
      <c r="T40" s="135"/>
      <c r="U40" s="11" t="s">
        <v>6</v>
      </c>
      <c r="V40" s="132">
        <f>SUM(V39:V39)</f>
        <v>0</v>
      </c>
      <c r="W40" s="133">
        <f>SUM(W39:W39)</f>
        <v>0</v>
      </c>
      <c r="X40" s="134">
        <f>SUM(X39:X39)</f>
        <v>0</v>
      </c>
    </row>
    <row r="41" spans="1:24" ht="22.5">
      <c r="A41" s="9"/>
      <c r="B41" s="10"/>
      <c r="C41" s="10"/>
      <c r="D41" s="10"/>
      <c r="E41" s="160"/>
      <c r="F41" s="160"/>
      <c r="G41" s="191"/>
      <c r="H41" s="9"/>
      <c r="I41" s="10"/>
      <c r="J41" s="10"/>
      <c r="K41" s="10"/>
      <c r="N41" s="12" t="s">
        <v>7</v>
      </c>
      <c r="O41" s="13"/>
      <c r="P41" s="78"/>
      <c r="Q41" s="14" t="b">
        <f>IF(O40&gt;V40,IF(V40&gt;O40,0,1))</f>
        <v>0</v>
      </c>
      <c r="R41" s="80">
        <f>SUM(Q40:Q41)</f>
        <v>0</v>
      </c>
      <c r="S41" s="81"/>
      <c r="T41" s="82">
        <f>SUM(X40:X41)</f>
        <v>1</v>
      </c>
      <c r="U41" s="83"/>
      <c r="V41" s="78"/>
      <c r="W41" s="78"/>
      <c r="X41" s="17">
        <f>1-Q41</f>
        <v>1</v>
      </c>
    </row>
    <row r="42" spans="1:11" ht="15">
      <c r="A42" s="33" t="s">
        <v>6</v>
      </c>
      <c r="B42" s="120">
        <f>SUM(B36:B41)</f>
        <v>0</v>
      </c>
      <c r="C42" s="24">
        <f>SUM(C36:C41)</f>
        <v>0</v>
      </c>
      <c r="D42" s="25">
        <f>SUM(D36:D41)</f>
        <v>0</v>
      </c>
      <c r="E42" s="190"/>
      <c r="F42" s="39"/>
      <c r="G42" s="39"/>
      <c r="H42" s="11" t="s">
        <v>6</v>
      </c>
      <c r="I42" s="26">
        <f>SUM(I36:I41)</f>
        <v>0</v>
      </c>
      <c r="J42" s="24">
        <f>SUM(J36:J41)</f>
        <v>0</v>
      </c>
      <c r="K42" s="25">
        <f>SUM(K36:K41)</f>
        <v>0</v>
      </c>
    </row>
    <row r="43" spans="1:11" ht="22.5">
      <c r="A43" s="34" t="s">
        <v>7</v>
      </c>
      <c r="B43" s="13"/>
      <c r="C43" s="13"/>
      <c r="D43" s="14">
        <f>IF(Munka1!N166="","",IF(B42&gt;I42,2,IF(I42&gt;B42,0,1)))</f>
        <v>1</v>
      </c>
      <c r="E43" s="27">
        <f>SUM(D42:D43)</f>
        <v>1</v>
      </c>
      <c r="F43" s="35"/>
      <c r="G43" s="28">
        <f>SUM(K42:K43)</f>
        <v>1</v>
      </c>
      <c r="H43" s="36"/>
      <c r="I43" s="13"/>
      <c r="J43" s="13"/>
      <c r="K43" s="17">
        <f>2-D43</f>
        <v>1</v>
      </c>
    </row>
    <row r="44" spans="14:24" ht="15">
      <c r="N44" s="209" t="s">
        <v>37</v>
      </c>
      <c r="O44" s="210"/>
      <c r="P44" s="210"/>
      <c r="Q44" s="210"/>
      <c r="R44" s="211"/>
      <c r="S44" s="210"/>
      <c r="T44" s="210"/>
      <c r="U44" s="210"/>
      <c r="V44" s="212">
        <f>'[2]Munka1'!$I$61</f>
        <v>0</v>
      </c>
      <c r="W44" s="213" t="s">
        <v>1</v>
      </c>
      <c r="X44" s="210"/>
    </row>
    <row r="45" spans="14:24" ht="15">
      <c r="N45" s="312">
        <f>'[2]Hiradó alap (2)'!A109</f>
        <v>0</v>
      </c>
      <c r="O45" s="313"/>
      <c r="P45" s="313"/>
      <c r="Q45" s="314"/>
      <c r="R45" s="214"/>
      <c r="S45" s="214"/>
      <c r="T45" s="214"/>
      <c r="U45" s="312">
        <f>'[2]Hiradó alap (2)'!H109</f>
        <v>0</v>
      </c>
      <c r="V45" s="313"/>
      <c r="W45" s="313"/>
      <c r="X45" s="314"/>
    </row>
    <row r="46" spans="14:24" ht="15">
      <c r="N46" s="215" t="s">
        <v>2</v>
      </c>
      <c r="O46" s="216" t="s">
        <v>3</v>
      </c>
      <c r="P46" s="216" t="s">
        <v>4</v>
      </c>
      <c r="Q46" s="217" t="s">
        <v>5</v>
      </c>
      <c r="R46" s="218"/>
      <c r="S46" s="218"/>
      <c r="T46" s="218"/>
      <c r="U46" s="219" t="s">
        <v>2</v>
      </c>
      <c r="V46" s="220" t="s">
        <v>3</v>
      </c>
      <c r="W46" s="216" t="s">
        <v>4</v>
      </c>
      <c r="X46" s="217" t="s">
        <v>5</v>
      </c>
    </row>
    <row r="47" spans="14:24" ht="15">
      <c r="N47" s="194"/>
      <c r="O47" s="195"/>
      <c r="P47" s="195"/>
      <c r="Q47" s="195"/>
      <c r="R47" s="218"/>
      <c r="S47" s="218"/>
      <c r="T47" s="218"/>
      <c r="U47" s="194"/>
      <c r="V47" s="195"/>
      <c r="W47" s="195"/>
      <c r="X47" s="195"/>
    </row>
    <row r="48" spans="1:24" ht="30">
      <c r="A48" s="1" t="s">
        <v>38</v>
      </c>
      <c r="B48" s="319"/>
      <c r="C48" s="319"/>
      <c r="D48" s="319"/>
      <c r="E48" s="319"/>
      <c r="F48" s="319"/>
      <c r="G48" s="319"/>
      <c r="H48" s="319"/>
      <c r="I48" s="2">
        <f>Munka1!I128</f>
        <v>11</v>
      </c>
      <c r="J48" s="32" t="s">
        <v>1</v>
      </c>
      <c r="K48" s="3"/>
      <c r="N48" s="221" t="s">
        <v>6</v>
      </c>
      <c r="O48" s="222">
        <f>SUM(O47:O47)</f>
        <v>0</v>
      </c>
      <c r="P48" s="223">
        <f>SUM(P47:P47)</f>
        <v>0</v>
      </c>
      <c r="Q48" s="205">
        <f>SUM(Q47:Q47)</f>
        <v>0</v>
      </c>
      <c r="R48" s="224"/>
      <c r="S48" s="224"/>
      <c r="T48" s="224"/>
      <c r="U48" s="221" t="s">
        <v>6</v>
      </c>
      <c r="V48" s="222">
        <f>SUM(V47:V47)</f>
        <v>0</v>
      </c>
      <c r="W48" s="223">
        <f>SUM(W47:W47)</f>
        <v>0</v>
      </c>
      <c r="X48" s="205">
        <f>SUM(X47:X47)</f>
        <v>0</v>
      </c>
    </row>
    <row r="49" spans="1:24" ht="30">
      <c r="A49" s="306"/>
      <c r="B49" s="307"/>
      <c r="C49" s="307"/>
      <c r="D49" s="308"/>
      <c r="E49" s="5"/>
      <c r="F49" s="6"/>
      <c r="G49" s="7"/>
      <c r="H49" s="306"/>
      <c r="I49" s="307"/>
      <c r="J49" s="307"/>
      <c r="K49" s="308"/>
      <c r="N49" s="225" t="s">
        <v>7</v>
      </c>
      <c r="O49" s="226"/>
      <c r="P49" s="226"/>
      <c r="Q49" s="207">
        <v>0</v>
      </c>
      <c r="R49" s="227">
        <f>SUM(Q48:Q49)</f>
        <v>0</v>
      </c>
      <c r="S49" s="228"/>
      <c r="T49" s="229">
        <f>SUM(X48:X49)</f>
        <v>0</v>
      </c>
      <c r="U49" s="230"/>
      <c r="V49" s="226"/>
      <c r="W49" s="226"/>
      <c r="X49" s="208">
        <v>0</v>
      </c>
    </row>
    <row r="50" spans="1:11" ht="15">
      <c r="A50" s="18" t="s">
        <v>2</v>
      </c>
      <c r="B50" s="8" t="s">
        <v>3</v>
      </c>
      <c r="C50" s="8" t="s">
        <v>4</v>
      </c>
      <c r="D50" s="8" t="s">
        <v>5</v>
      </c>
      <c r="E50" s="19"/>
      <c r="F50" s="20"/>
      <c r="G50" s="21"/>
      <c r="H50" s="22" t="s">
        <v>2</v>
      </c>
      <c r="I50" s="8" t="s">
        <v>3</v>
      </c>
      <c r="J50" s="8" t="s">
        <v>4</v>
      </c>
      <c r="K50" s="8" t="s">
        <v>5</v>
      </c>
    </row>
    <row r="51" spans="1:11" ht="15">
      <c r="A51" s="9"/>
      <c r="B51" s="10"/>
      <c r="C51" s="10"/>
      <c r="D51" s="10"/>
      <c r="E51" s="19"/>
      <c r="F51" s="20"/>
      <c r="G51" s="20"/>
      <c r="H51" s="9"/>
      <c r="I51" s="10"/>
      <c r="J51" s="10"/>
      <c r="K51" s="10"/>
    </row>
    <row r="52" spans="1:24" ht="15">
      <c r="A52" s="9"/>
      <c r="B52" s="10"/>
      <c r="C52" s="10"/>
      <c r="D52" s="10"/>
      <c r="E52" s="38"/>
      <c r="F52" s="38"/>
      <c r="G52" s="38"/>
      <c r="H52" s="9"/>
      <c r="I52" s="10"/>
      <c r="J52" s="10"/>
      <c r="K52" s="10"/>
      <c r="N52" s="1" t="s">
        <v>11</v>
      </c>
      <c r="O52" s="42"/>
      <c r="P52" s="3"/>
      <c r="Q52" s="3"/>
      <c r="R52" s="3"/>
      <c r="S52" s="3"/>
      <c r="T52" s="3"/>
      <c r="U52" s="3"/>
      <c r="V52" s="3">
        <v>8</v>
      </c>
      <c r="W52" s="32" t="s">
        <v>1</v>
      </c>
      <c r="X52" s="3"/>
    </row>
    <row r="53" spans="1:24" ht="15">
      <c r="A53" s="9"/>
      <c r="B53" s="10"/>
      <c r="C53" s="10"/>
      <c r="D53" s="10"/>
      <c r="E53" s="38"/>
      <c r="F53" s="38"/>
      <c r="G53" s="38"/>
      <c r="H53" s="9"/>
      <c r="I53" s="10"/>
      <c r="J53" s="10"/>
      <c r="K53" s="10"/>
      <c r="N53" s="306"/>
      <c r="O53" s="307"/>
      <c r="P53" s="307"/>
      <c r="Q53" s="308"/>
      <c r="R53" s="5"/>
      <c r="S53" s="6"/>
      <c r="T53" s="7"/>
      <c r="U53" s="306"/>
      <c r="V53" s="307"/>
      <c r="W53" s="307"/>
      <c r="X53" s="308"/>
    </row>
    <row r="54" spans="1:24" ht="15">
      <c r="A54" s="9"/>
      <c r="B54" s="10"/>
      <c r="C54" s="10"/>
      <c r="D54" s="10"/>
      <c r="E54" s="304" t="str">
        <f>IF(C57+J57=12,"","a szettpont nem 12!!!")</f>
        <v>a szettpont nem 12!!!</v>
      </c>
      <c r="F54" s="304"/>
      <c r="G54" s="305"/>
      <c r="H54" s="9"/>
      <c r="I54" s="10"/>
      <c r="J54" s="10"/>
      <c r="K54" s="10"/>
      <c r="N54" s="18" t="s">
        <v>2</v>
      </c>
      <c r="O54" s="8" t="s">
        <v>3</v>
      </c>
      <c r="P54" s="8" t="s">
        <v>4</v>
      </c>
      <c r="Q54" s="8" t="s">
        <v>5</v>
      </c>
      <c r="R54" s="19"/>
      <c r="S54" s="20"/>
      <c r="T54" s="21"/>
      <c r="U54" s="22" t="s">
        <v>2</v>
      </c>
      <c r="V54" s="8" t="s">
        <v>3</v>
      </c>
      <c r="W54" s="8" t="s">
        <v>4</v>
      </c>
      <c r="X54" s="8" t="s">
        <v>5</v>
      </c>
    </row>
    <row r="55" spans="1:24" ht="15">
      <c r="A55" s="9"/>
      <c r="B55" s="10"/>
      <c r="C55" s="10"/>
      <c r="D55" s="10"/>
      <c r="E55" s="304"/>
      <c r="F55" s="304"/>
      <c r="G55" s="305"/>
      <c r="H55" s="9"/>
      <c r="I55" s="10"/>
      <c r="J55" s="10"/>
      <c r="K55" s="10"/>
      <c r="N55" s="198"/>
      <c r="O55" s="196"/>
      <c r="P55" s="196"/>
      <c r="Q55" s="196"/>
      <c r="R55" s="19"/>
      <c r="S55" s="20"/>
      <c r="T55" s="21"/>
      <c r="U55" s="198"/>
      <c r="V55" s="197"/>
      <c r="W55" s="197"/>
      <c r="X55" s="197"/>
    </row>
    <row r="56" spans="1:24" ht="15">
      <c r="A56" s="9"/>
      <c r="B56" s="10"/>
      <c r="C56" s="10"/>
      <c r="D56" s="10"/>
      <c r="E56" s="304"/>
      <c r="F56" s="304"/>
      <c r="G56" s="305"/>
      <c r="H56" s="9"/>
      <c r="I56" s="10"/>
      <c r="J56" s="10"/>
      <c r="K56" s="10"/>
      <c r="N56" s="198"/>
      <c r="O56" s="196"/>
      <c r="P56" s="196"/>
      <c r="Q56" s="196"/>
      <c r="R56" s="45"/>
      <c r="S56" s="45"/>
      <c r="T56" s="45"/>
      <c r="U56" s="198"/>
      <c r="V56" s="197"/>
      <c r="W56" s="197"/>
      <c r="X56" s="197"/>
    </row>
    <row r="57" spans="1:24" ht="15">
      <c r="A57" s="33" t="s">
        <v>6</v>
      </c>
      <c r="B57" s="10">
        <f>SUM(B51:B56)</f>
        <v>0</v>
      </c>
      <c r="C57" s="10">
        <f>SUM(C51:C56)</f>
        <v>0</v>
      </c>
      <c r="D57" s="25">
        <f>SUM(D51:D56)</f>
        <v>0</v>
      </c>
      <c r="E57" s="317"/>
      <c r="F57" s="317"/>
      <c r="G57" s="318"/>
      <c r="H57" s="11" t="s">
        <v>6</v>
      </c>
      <c r="I57" s="26">
        <f>SUM(I51:I56)</f>
        <v>0</v>
      </c>
      <c r="J57" s="24">
        <f>SUM(J51:J56)</f>
        <v>0</v>
      </c>
      <c r="K57" s="25">
        <f>SUM(K51:K56)</f>
        <v>0</v>
      </c>
      <c r="N57" s="198"/>
      <c r="O57" s="196"/>
      <c r="P57" s="196"/>
      <c r="Q57" s="196"/>
      <c r="R57" s="303"/>
      <c r="S57" s="304"/>
      <c r="T57" s="305"/>
      <c r="U57" s="198"/>
      <c r="V57" s="197"/>
      <c r="W57" s="197"/>
      <c r="X57" s="197"/>
    </row>
    <row r="58" spans="1:24" ht="22.5">
      <c r="A58" s="34" t="s">
        <v>7</v>
      </c>
      <c r="B58" s="13"/>
      <c r="C58" s="13"/>
      <c r="D58" s="14">
        <f>IF('[1]Munka1'!M152="","",IF(B57&gt;I57,2,IF(I57&gt;B57,0,1)))</f>
        <v>1</v>
      </c>
      <c r="E58" s="27">
        <f>SUM(D57:D58)</f>
        <v>1</v>
      </c>
      <c r="F58" s="35"/>
      <c r="G58" s="28">
        <f>SUM(K57:K58)</f>
        <v>1</v>
      </c>
      <c r="H58" s="36"/>
      <c r="I58" s="13"/>
      <c r="J58" s="13"/>
      <c r="K58" s="17">
        <f>2-D58</f>
        <v>1</v>
      </c>
      <c r="N58" s="198"/>
      <c r="O58" s="196"/>
      <c r="P58" s="196"/>
      <c r="Q58" s="196"/>
      <c r="R58" s="303"/>
      <c r="S58" s="304"/>
      <c r="T58" s="305"/>
      <c r="U58" s="198"/>
      <c r="V58" s="197"/>
      <c r="W58" s="197"/>
      <c r="X58" s="197"/>
    </row>
    <row r="59" spans="14:24" ht="15">
      <c r="N59" s="198"/>
      <c r="O59" s="196"/>
      <c r="P59" s="196"/>
      <c r="Q59" s="196"/>
      <c r="R59" s="303"/>
      <c r="S59" s="304"/>
      <c r="T59" s="305"/>
      <c r="U59" s="198"/>
      <c r="V59" s="197"/>
      <c r="W59" s="197"/>
      <c r="X59" s="197"/>
    </row>
    <row r="60" spans="14:24" ht="15">
      <c r="N60" s="198"/>
      <c r="O60" s="196"/>
      <c r="P60" s="196"/>
      <c r="Q60" s="200"/>
      <c r="R60" s="303"/>
      <c r="S60" s="304"/>
      <c r="T60" s="305"/>
      <c r="U60" s="198"/>
      <c r="V60" s="197"/>
      <c r="W60" s="197"/>
      <c r="X60" s="197"/>
    </row>
    <row r="61" spans="14:24" ht="15">
      <c r="N61" s="33" t="s">
        <v>6</v>
      </c>
      <c r="O61" s="23">
        <f>SUM(O55:O60)</f>
        <v>0</v>
      </c>
      <c r="P61" s="24">
        <f>SUM(P55:P60)</f>
        <v>0</v>
      </c>
      <c r="Q61" s="25">
        <f>SUM(Q55:Q60)</f>
        <v>0</v>
      </c>
      <c r="R61" s="190"/>
      <c r="S61" s="39"/>
      <c r="T61" s="40"/>
      <c r="U61" s="41" t="s">
        <v>6</v>
      </c>
      <c r="V61" s="23">
        <f>SUM(V55:V60)</f>
        <v>0</v>
      </c>
      <c r="W61" s="24">
        <f>SUM(W55:W60)</f>
        <v>0</v>
      </c>
      <c r="X61" s="25">
        <f>SUM(X55:X60)</f>
        <v>0</v>
      </c>
    </row>
    <row r="62" spans="14:24" ht="22.5">
      <c r="N62" s="34" t="s">
        <v>7</v>
      </c>
      <c r="O62" s="13"/>
      <c r="P62" s="13"/>
      <c r="Q62" s="14">
        <f>IF(N54="","",IF(O61&gt;V61,2,IF(V61&gt;O61,0,1)))</f>
        <v>1</v>
      </c>
      <c r="R62" s="27">
        <f>SUM(Q61:Q62)</f>
        <v>1</v>
      </c>
      <c r="S62" s="35"/>
      <c r="T62" s="28">
        <f>SUM(X61:X62)</f>
        <v>1</v>
      </c>
      <c r="U62" s="16"/>
      <c r="V62" s="13"/>
      <c r="W62" s="13"/>
      <c r="X62" s="17">
        <f>2-Q62</f>
        <v>1</v>
      </c>
    </row>
    <row r="64" s="297" customFormat="1" ht="15"/>
    <row r="67" spans="1:24" ht="15">
      <c r="A67" s="1" t="s">
        <v>35</v>
      </c>
      <c r="B67" s="122"/>
      <c r="C67" s="122"/>
      <c r="D67" s="122"/>
      <c r="E67" s="122"/>
      <c r="F67" s="122"/>
      <c r="G67" s="122"/>
      <c r="H67" s="122"/>
      <c r="I67" s="2">
        <v>10</v>
      </c>
      <c r="J67" s="123" t="s">
        <v>1</v>
      </c>
      <c r="K67" s="122"/>
      <c r="N67" s="1" t="s">
        <v>35</v>
      </c>
      <c r="O67" s="122"/>
      <c r="P67" s="122"/>
      <c r="Q67" s="122"/>
      <c r="R67" s="122"/>
      <c r="S67" s="122"/>
      <c r="T67" s="122"/>
      <c r="U67" s="122"/>
      <c r="V67" s="2">
        <v>10</v>
      </c>
      <c r="W67" s="123" t="s">
        <v>1</v>
      </c>
      <c r="X67" s="122"/>
    </row>
    <row r="68" spans="1:24" ht="15">
      <c r="A68" s="328" t="str">
        <f>Munka1!A76</f>
        <v>Répcelaki SE</v>
      </c>
      <c r="B68" s="329"/>
      <c r="C68" s="329"/>
      <c r="D68" s="330"/>
      <c r="E68" s="5"/>
      <c r="F68" s="6"/>
      <c r="G68" s="7"/>
      <c r="H68" s="326" t="str">
        <f>Munka1!H76</f>
        <v>Répcelaki SE</v>
      </c>
      <c r="I68" s="321"/>
      <c r="J68" s="321"/>
      <c r="K68" s="322"/>
      <c r="N68" s="328" t="str">
        <f>Munka1!N76</f>
        <v>Sport 36 Vasasszonyfa SE</v>
      </c>
      <c r="O68" s="329"/>
      <c r="P68" s="329"/>
      <c r="Q68" s="330"/>
      <c r="R68" s="5"/>
      <c r="S68" s="6"/>
      <c r="T68" s="7"/>
      <c r="U68" s="328" t="str">
        <f>Munka1!U76</f>
        <v>Sport 36 Vasasszonyfa SE</v>
      </c>
      <c r="V68" s="329"/>
      <c r="W68" s="329"/>
      <c r="X68" s="330"/>
    </row>
    <row r="69" spans="1:24" ht="15">
      <c r="A69" s="124" t="s">
        <v>2</v>
      </c>
      <c r="B69" s="125" t="s">
        <v>3</v>
      </c>
      <c r="C69" s="125" t="s">
        <v>4</v>
      </c>
      <c r="D69" s="8" t="s">
        <v>5</v>
      </c>
      <c r="E69" s="126"/>
      <c r="F69" s="127"/>
      <c r="G69" s="128"/>
      <c r="H69" s="129" t="s">
        <v>2</v>
      </c>
      <c r="I69" s="125" t="s">
        <v>3</v>
      </c>
      <c r="J69" s="125" t="s">
        <v>4</v>
      </c>
      <c r="K69" s="8" t="s">
        <v>5</v>
      </c>
      <c r="N69" s="124" t="s">
        <v>2</v>
      </c>
      <c r="O69" s="125" t="s">
        <v>3</v>
      </c>
      <c r="P69" s="125" t="s">
        <v>4</v>
      </c>
      <c r="Q69" s="8" t="s">
        <v>5</v>
      </c>
      <c r="R69" s="126"/>
      <c r="S69" s="127"/>
      <c r="T69" s="128"/>
      <c r="U69" s="129" t="s">
        <v>2</v>
      </c>
      <c r="V69" s="125" t="s">
        <v>3</v>
      </c>
      <c r="W69" s="125" t="s">
        <v>4</v>
      </c>
      <c r="X69" s="8" t="s">
        <v>5</v>
      </c>
    </row>
    <row r="70" spans="1:24" ht="15">
      <c r="A70" s="9"/>
      <c r="B70" s="10"/>
      <c r="C70" s="10"/>
      <c r="D70" s="10"/>
      <c r="E70" s="126"/>
      <c r="F70" s="127"/>
      <c r="G70" s="128"/>
      <c r="H70" s="9"/>
      <c r="I70" s="10"/>
      <c r="J70" s="10"/>
      <c r="K70" s="10"/>
      <c r="N70" s="9"/>
      <c r="O70" s="10"/>
      <c r="P70" s="10"/>
      <c r="Q70" s="10"/>
      <c r="R70" s="126"/>
      <c r="S70" s="127"/>
      <c r="T70" s="128"/>
      <c r="U70" s="9"/>
      <c r="V70" s="10"/>
      <c r="W70" s="10"/>
      <c r="X70" s="10"/>
    </row>
    <row r="71" spans="1:24" ht="15">
      <c r="A71" s="9"/>
      <c r="B71" s="10"/>
      <c r="C71" s="10"/>
      <c r="D71" s="10"/>
      <c r="E71" s="130"/>
      <c r="F71" s="130"/>
      <c r="G71" s="130"/>
      <c r="H71" s="9"/>
      <c r="I71" s="10"/>
      <c r="J71" s="10"/>
      <c r="K71" s="10"/>
      <c r="N71" s="9"/>
      <c r="O71" s="10"/>
      <c r="P71" s="10"/>
      <c r="Q71" s="10"/>
      <c r="R71" s="130"/>
      <c r="S71" s="130"/>
      <c r="T71" s="130"/>
      <c r="U71" s="9"/>
      <c r="V71" s="10"/>
      <c r="W71" s="10"/>
      <c r="X71" s="10"/>
    </row>
    <row r="72" spans="1:24" ht="15">
      <c r="A72" s="131" t="s">
        <v>6</v>
      </c>
      <c r="B72" s="132">
        <f>SUM(B70:B71)</f>
        <v>0</v>
      </c>
      <c r="C72" s="133">
        <f>SUM(C70:C71)</f>
        <v>0</v>
      </c>
      <c r="D72" s="134">
        <f>SUM(D70:D71)</f>
        <v>0</v>
      </c>
      <c r="E72" s="135"/>
      <c r="F72" s="135"/>
      <c r="G72" s="135"/>
      <c r="H72" s="11" t="s">
        <v>6</v>
      </c>
      <c r="I72" s="132">
        <f>SUM(I70:I71)</f>
        <v>0</v>
      </c>
      <c r="J72" s="133">
        <f>SUM(J70:J71)</f>
        <v>0</v>
      </c>
      <c r="K72" s="134">
        <f>SUM(K70:K71)</f>
        <v>0</v>
      </c>
      <c r="N72" s="131" t="s">
        <v>6</v>
      </c>
      <c r="O72" s="132">
        <f>SUM(O70:O71)</f>
        <v>0</v>
      </c>
      <c r="P72" s="133">
        <f>SUM(P70:P71)</f>
        <v>0</v>
      </c>
      <c r="Q72" s="134">
        <f>SUM(Q70:Q71)</f>
        <v>0</v>
      </c>
      <c r="R72" s="135"/>
      <c r="S72" s="135"/>
      <c r="T72" s="135"/>
      <c r="U72" s="11" t="s">
        <v>6</v>
      </c>
      <c r="V72" s="132">
        <f>SUM(V70:V71)</f>
        <v>0</v>
      </c>
      <c r="W72" s="133">
        <f>SUM(W70:W71)</f>
        <v>0</v>
      </c>
      <c r="X72" s="134">
        <f>SUM(X70:X71)</f>
        <v>0</v>
      </c>
    </row>
    <row r="73" spans="1:24" ht="22.5">
      <c r="A73" s="12" t="s">
        <v>7</v>
      </c>
      <c r="B73" s="13"/>
      <c r="C73" s="13"/>
      <c r="D73" s="14">
        <f>IF(B72&gt;I72,2,IF(I72&gt;B72,0,1))</f>
        <v>1</v>
      </c>
      <c r="E73" s="136">
        <f>SUM(D72:D73)</f>
        <v>1</v>
      </c>
      <c r="F73" s="15"/>
      <c r="G73" s="137">
        <f>SUM(K72:K73)</f>
        <v>1</v>
      </c>
      <c r="H73" s="16"/>
      <c r="I73" s="13"/>
      <c r="J73" s="13"/>
      <c r="K73" s="17">
        <f>2-D73</f>
        <v>1</v>
      </c>
      <c r="N73" s="12" t="s">
        <v>7</v>
      </c>
      <c r="O73" s="13"/>
      <c r="P73" s="13"/>
      <c r="Q73" s="14">
        <f>IF(O72&gt;V72,2,IF(V72&gt;O72,0,1))</f>
        <v>1</v>
      </c>
      <c r="R73" s="136">
        <f>SUM(Q72:Q73)</f>
        <v>1</v>
      </c>
      <c r="S73" s="15"/>
      <c r="T73" s="137">
        <f>SUM(X72:X73)</f>
        <v>1</v>
      </c>
      <c r="U73" s="16"/>
      <c r="V73" s="13"/>
      <c r="W73" s="13"/>
      <c r="X73" s="17">
        <f>2-Q73</f>
        <v>1</v>
      </c>
    </row>
    <row r="75" spans="1:24" ht="15">
      <c r="A75" s="1" t="s">
        <v>36</v>
      </c>
      <c r="B75" s="3"/>
      <c r="C75" s="3"/>
      <c r="D75" s="3"/>
      <c r="E75" s="3"/>
      <c r="F75" s="3"/>
      <c r="G75" s="31"/>
      <c r="I75" s="291">
        <v>10</v>
      </c>
      <c r="J75" s="32" t="s">
        <v>1</v>
      </c>
      <c r="K75" s="3"/>
      <c r="N75" s="1" t="s">
        <v>36</v>
      </c>
      <c r="O75" s="139"/>
      <c r="P75" s="139"/>
      <c r="Q75" s="139"/>
      <c r="R75" s="139"/>
      <c r="S75" s="139"/>
      <c r="T75" s="139"/>
      <c r="U75" s="139"/>
      <c r="V75" s="2">
        <v>10</v>
      </c>
      <c r="W75" s="123" t="s">
        <v>1</v>
      </c>
      <c r="X75" s="139"/>
    </row>
    <row r="76" spans="1:24" ht="15">
      <c r="A76" s="326" t="s">
        <v>9</v>
      </c>
      <c r="B76" s="321"/>
      <c r="C76" s="321"/>
      <c r="D76" s="322"/>
      <c r="E76" s="5"/>
      <c r="F76" s="6"/>
      <c r="G76" s="7"/>
      <c r="H76" s="326" t="s">
        <v>9</v>
      </c>
      <c r="I76" s="321"/>
      <c r="J76" s="321"/>
      <c r="K76" s="322"/>
      <c r="N76" s="333" t="s">
        <v>74</v>
      </c>
      <c r="O76" s="310"/>
      <c r="P76" s="310"/>
      <c r="Q76" s="311"/>
      <c r="R76" s="5"/>
      <c r="S76" s="6"/>
      <c r="T76" s="7"/>
      <c r="U76" s="333" t="s">
        <v>74</v>
      </c>
      <c r="V76" s="310"/>
      <c r="W76" s="310"/>
      <c r="X76" s="311"/>
    </row>
    <row r="77" spans="1:24" ht="15">
      <c r="A77" s="18" t="s">
        <v>2</v>
      </c>
      <c r="B77" s="8" t="s">
        <v>3</v>
      </c>
      <c r="C77" s="8" t="s">
        <v>4</v>
      </c>
      <c r="D77" s="8" t="s">
        <v>5</v>
      </c>
      <c r="E77" s="19"/>
      <c r="F77" s="20"/>
      <c r="G77" s="21"/>
      <c r="H77" s="22" t="s">
        <v>2</v>
      </c>
      <c r="I77" s="8" t="s">
        <v>3</v>
      </c>
      <c r="J77" s="8" t="s">
        <v>4</v>
      </c>
      <c r="K77" s="8" t="s">
        <v>5</v>
      </c>
      <c r="N77" s="18" t="s">
        <v>2</v>
      </c>
      <c r="O77" s="8" t="s">
        <v>3</v>
      </c>
      <c r="P77" s="8" t="s">
        <v>4</v>
      </c>
      <c r="Q77" s="8" t="s">
        <v>5</v>
      </c>
      <c r="R77" s="19"/>
      <c r="S77" s="20"/>
      <c r="T77" s="21"/>
      <c r="U77" s="22" t="s">
        <v>2</v>
      </c>
      <c r="V77" s="8" t="s">
        <v>3</v>
      </c>
      <c r="W77" s="8" t="s">
        <v>4</v>
      </c>
      <c r="X77" s="8" t="s">
        <v>5</v>
      </c>
    </row>
    <row r="78" spans="1:24" ht="15">
      <c r="A78" s="9"/>
      <c r="B78" s="10"/>
      <c r="C78" s="10"/>
      <c r="D78" s="10"/>
      <c r="E78" s="19"/>
      <c r="F78" s="20"/>
      <c r="G78" s="20"/>
      <c r="H78" s="9"/>
      <c r="I78" s="10"/>
      <c r="J78" s="10"/>
      <c r="K78" s="10"/>
      <c r="N78" s="9"/>
      <c r="O78" s="10"/>
      <c r="P78" s="10"/>
      <c r="Q78" s="10"/>
      <c r="R78" s="19"/>
      <c r="S78" s="20"/>
      <c r="T78" s="21"/>
      <c r="U78" s="9"/>
      <c r="V78" s="10"/>
      <c r="W78" s="10"/>
      <c r="X78" s="10"/>
    </row>
    <row r="79" spans="1:24" ht="15">
      <c r="A79" s="9"/>
      <c r="B79" s="10"/>
      <c r="C79" s="10"/>
      <c r="D79" s="10"/>
      <c r="E79" s="19"/>
      <c r="F79" s="20"/>
      <c r="G79" s="20"/>
      <c r="H79" s="9"/>
      <c r="I79" s="10"/>
      <c r="J79" s="10"/>
      <c r="K79" s="10"/>
      <c r="N79" s="9"/>
      <c r="O79" s="10"/>
      <c r="P79" s="10"/>
      <c r="Q79" s="10"/>
      <c r="R79" s="19"/>
      <c r="S79" s="20"/>
      <c r="T79" s="21"/>
      <c r="U79" s="9"/>
      <c r="V79" s="10"/>
      <c r="W79" s="10"/>
      <c r="X79" s="10"/>
    </row>
    <row r="80" spans="1:24" ht="15">
      <c r="A80" s="9"/>
      <c r="B80" s="10"/>
      <c r="C80" s="10"/>
      <c r="D80" s="10"/>
      <c r="E80" s="304"/>
      <c r="F80" s="304"/>
      <c r="G80" s="304"/>
      <c r="H80" s="9"/>
      <c r="I80" s="10"/>
      <c r="J80" s="10"/>
      <c r="K80" s="10"/>
      <c r="N80" s="9"/>
      <c r="O80" s="10"/>
      <c r="P80" s="10"/>
      <c r="Q80" s="10"/>
      <c r="R80" s="19"/>
      <c r="S80" s="20"/>
      <c r="T80" s="21"/>
      <c r="U80" s="9"/>
      <c r="V80" s="10"/>
      <c r="W80" s="10"/>
      <c r="X80" s="10"/>
    </row>
    <row r="81" spans="1:24" ht="15">
      <c r="A81" s="9"/>
      <c r="B81" s="10"/>
      <c r="C81" s="10"/>
      <c r="D81" s="10"/>
      <c r="E81" s="304"/>
      <c r="F81" s="304"/>
      <c r="G81" s="304"/>
      <c r="H81" s="9"/>
      <c r="I81" s="10"/>
      <c r="J81" s="10"/>
      <c r="K81" s="10"/>
      <c r="N81" s="9"/>
      <c r="O81" s="10"/>
      <c r="P81" s="10"/>
      <c r="Q81" s="10"/>
      <c r="R81" s="19"/>
      <c r="S81" s="20"/>
      <c r="T81" s="21"/>
      <c r="U81" s="9"/>
      <c r="V81" s="10"/>
      <c r="W81" s="10"/>
      <c r="X81" s="10"/>
    </row>
    <row r="82" spans="1:24" ht="15">
      <c r="A82" s="9"/>
      <c r="B82" s="10"/>
      <c r="C82" s="10"/>
      <c r="D82" s="10"/>
      <c r="E82" s="304"/>
      <c r="F82" s="304"/>
      <c r="G82" s="304"/>
      <c r="H82" s="9"/>
      <c r="I82" s="10"/>
      <c r="J82" s="10"/>
      <c r="K82" s="10"/>
      <c r="N82" s="9"/>
      <c r="O82" s="10"/>
      <c r="P82" s="10"/>
      <c r="Q82" s="10"/>
      <c r="R82" s="19"/>
      <c r="S82" s="20"/>
      <c r="T82" s="21"/>
      <c r="U82" s="9"/>
      <c r="V82" s="10"/>
      <c r="W82" s="10"/>
      <c r="X82" s="10"/>
    </row>
    <row r="83" spans="1:24" ht="15">
      <c r="A83" s="9"/>
      <c r="B83" s="10"/>
      <c r="C83" s="10"/>
      <c r="D83" s="10"/>
      <c r="E83" s="304"/>
      <c r="F83" s="304"/>
      <c r="G83" s="304"/>
      <c r="H83" s="9"/>
      <c r="I83" s="10"/>
      <c r="J83" s="10"/>
      <c r="K83" s="10"/>
      <c r="N83" s="9"/>
      <c r="O83" s="10"/>
      <c r="P83" s="10"/>
      <c r="Q83" s="10"/>
      <c r="R83" s="140"/>
      <c r="S83" s="140"/>
      <c r="T83" s="140"/>
      <c r="U83" s="9"/>
      <c r="V83" s="10"/>
      <c r="W83" s="10"/>
      <c r="X83" s="10"/>
    </row>
    <row r="84" spans="1:24" ht="15">
      <c r="A84" s="11" t="s">
        <v>6</v>
      </c>
      <c r="B84" s="26">
        <f>SUM(B78:B83)</f>
        <v>0</v>
      </c>
      <c r="C84" s="24">
        <f>SUM(C78:C83)</f>
        <v>0</v>
      </c>
      <c r="D84" s="25">
        <f>SUM(D78:D83)</f>
        <v>0</v>
      </c>
      <c r="E84" s="317"/>
      <c r="F84" s="317"/>
      <c r="G84" s="317"/>
      <c r="H84" s="11" t="s">
        <v>6</v>
      </c>
      <c r="I84" s="26">
        <f>SUM(I78:I83)</f>
        <v>0</v>
      </c>
      <c r="J84" s="24">
        <f>SUM(J78:J83)</f>
        <v>0</v>
      </c>
      <c r="K84" s="25">
        <f>SUM(K78:K83)</f>
        <v>0</v>
      </c>
      <c r="N84" s="131" t="s">
        <v>6</v>
      </c>
      <c r="O84" s="23">
        <f>SUM(O78:O83)</f>
        <v>0</v>
      </c>
      <c r="P84" s="24">
        <f>SUM(P78:P83)</f>
        <v>0</v>
      </c>
      <c r="Q84" s="25">
        <f>SUM(Q78:Q83)</f>
        <v>0</v>
      </c>
      <c r="R84" s="141"/>
      <c r="S84" s="141"/>
      <c r="T84" s="141"/>
      <c r="U84" s="11" t="s">
        <v>6</v>
      </c>
      <c r="V84" s="26">
        <f>SUM(V78:V83)</f>
        <v>0</v>
      </c>
      <c r="W84" s="24">
        <f>SUM(W78:W83)</f>
        <v>0</v>
      </c>
      <c r="X84" s="25">
        <f>SUM(X78:X83)</f>
        <v>0</v>
      </c>
    </row>
    <row r="85" spans="1:24" ht="22.5">
      <c r="A85" s="34" t="s">
        <v>7</v>
      </c>
      <c r="B85" s="13"/>
      <c r="C85" s="13"/>
      <c r="D85" s="14">
        <f>IF(B84&gt;I84,2,IF(I84&gt;B84,0,1))</f>
        <v>1</v>
      </c>
      <c r="E85" s="27">
        <f>SUM(D84:D85)</f>
        <v>1</v>
      </c>
      <c r="F85" s="15"/>
      <c r="G85" s="137">
        <f>SUM(K84:K85)</f>
        <v>1</v>
      </c>
      <c r="H85" s="36"/>
      <c r="I85" s="13"/>
      <c r="J85" s="13"/>
      <c r="K85" s="17">
        <f>2-D85</f>
        <v>1</v>
      </c>
      <c r="N85" s="12" t="s">
        <v>7</v>
      </c>
      <c r="O85" s="13"/>
      <c r="P85" s="13"/>
      <c r="Q85" s="14">
        <f>IF(O84&gt;V84,2,IF(V84&gt;O84,0,1))</f>
        <v>1</v>
      </c>
      <c r="R85" s="27">
        <f>SUM(Q84:Q85)</f>
        <v>1</v>
      </c>
      <c r="S85" s="15"/>
      <c r="T85" s="137">
        <f>SUM(X84:X85)</f>
        <v>1</v>
      </c>
      <c r="U85" s="16"/>
      <c r="V85" s="13"/>
      <c r="W85" s="13"/>
      <c r="X85" s="17">
        <f>2-Q85</f>
        <v>1</v>
      </c>
    </row>
    <row r="88" spans="1:24" ht="15">
      <c r="A88" s="1" t="s">
        <v>0</v>
      </c>
      <c r="B88" s="122"/>
      <c r="C88" s="122"/>
      <c r="D88" s="189"/>
      <c r="E88" s="122"/>
      <c r="F88" s="122"/>
      <c r="G88" s="122"/>
      <c r="H88" s="122"/>
      <c r="I88" s="2">
        <v>10</v>
      </c>
      <c r="J88" s="123" t="s">
        <v>1</v>
      </c>
      <c r="K88" s="122"/>
      <c r="N88" s="1" t="s">
        <v>0</v>
      </c>
      <c r="O88" s="122"/>
      <c r="P88" s="188"/>
      <c r="Q88" s="188"/>
      <c r="R88" s="188"/>
      <c r="S88" s="188"/>
      <c r="U88" s="122"/>
      <c r="V88" s="2">
        <v>10</v>
      </c>
      <c r="W88" s="123" t="s">
        <v>1</v>
      </c>
      <c r="X88" s="122"/>
    </row>
    <row r="89" spans="1:24" ht="15">
      <c r="A89" s="334">
        <f>Munka1!A97</f>
        <v>0</v>
      </c>
      <c r="B89" s="335"/>
      <c r="C89" s="335"/>
      <c r="D89" s="336"/>
      <c r="E89" s="5"/>
      <c r="F89" s="6"/>
      <c r="G89" s="7"/>
      <c r="H89" s="334">
        <f>Munka1!H97</f>
        <v>0</v>
      </c>
      <c r="I89" s="335"/>
      <c r="J89" s="335"/>
      <c r="K89" s="336"/>
      <c r="N89" s="328">
        <f>Munka1!N97</f>
        <v>0</v>
      </c>
      <c r="O89" s="329"/>
      <c r="P89" s="329"/>
      <c r="Q89" s="330"/>
      <c r="R89" s="5"/>
      <c r="S89" s="6"/>
      <c r="T89" s="7"/>
      <c r="U89" s="328">
        <f>Munka1!U97</f>
        <v>0</v>
      </c>
      <c r="V89" s="329"/>
      <c r="W89" s="329"/>
      <c r="X89" s="330"/>
    </row>
    <row r="90" spans="1:24" ht="15">
      <c r="A90" s="124" t="s">
        <v>2</v>
      </c>
      <c r="B90" s="125" t="s">
        <v>3</v>
      </c>
      <c r="C90" s="125" t="s">
        <v>4</v>
      </c>
      <c r="D90" s="8" t="s">
        <v>5</v>
      </c>
      <c r="E90" s="126"/>
      <c r="F90" s="127"/>
      <c r="G90" s="128"/>
      <c r="H90" s="129" t="s">
        <v>2</v>
      </c>
      <c r="I90" s="125" t="s">
        <v>3</v>
      </c>
      <c r="J90" s="125" t="s">
        <v>4</v>
      </c>
      <c r="K90" s="8" t="s">
        <v>5</v>
      </c>
      <c r="N90" s="124" t="s">
        <v>2</v>
      </c>
      <c r="O90" s="125" t="s">
        <v>3</v>
      </c>
      <c r="P90" s="125" t="s">
        <v>4</v>
      </c>
      <c r="Q90" s="8" t="s">
        <v>5</v>
      </c>
      <c r="R90" s="126"/>
      <c r="S90" s="127"/>
      <c r="T90" s="128"/>
      <c r="U90" s="129" t="s">
        <v>2</v>
      </c>
      <c r="V90" s="125" t="s">
        <v>3</v>
      </c>
      <c r="W90" s="125" t="s">
        <v>4</v>
      </c>
      <c r="X90" s="8" t="s">
        <v>5</v>
      </c>
    </row>
    <row r="91" spans="1:24" ht="15">
      <c r="A91" s="9"/>
      <c r="B91" s="10"/>
      <c r="C91" s="10"/>
      <c r="D91" s="10"/>
      <c r="E91" s="126"/>
      <c r="F91" s="127"/>
      <c r="G91" s="128"/>
      <c r="H91" s="9"/>
      <c r="I91" s="10"/>
      <c r="J91" s="10"/>
      <c r="K91" s="10"/>
      <c r="N91" s="9"/>
      <c r="O91" s="10"/>
      <c r="P91" s="10"/>
      <c r="Q91" s="10"/>
      <c r="R91" s="126"/>
      <c r="S91" s="127"/>
      <c r="T91" s="128"/>
      <c r="U91" s="9"/>
      <c r="V91" s="10"/>
      <c r="W91" s="10"/>
      <c r="X91" s="10"/>
    </row>
    <row r="92" spans="1:24" ht="15">
      <c r="A92" s="9"/>
      <c r="B92" s="10"/>
      <c r="C92" s="10"/>
      <c r="D92" s="10"/>
      <c r="E92" s="130"/>
      <c r="F92" s="130"/>
      <c r="G92" s="130"/>
      <c r="H92" s="9"/>
      <c r="I92" s="10"/>
      <c r="J92" s="10"/>
      <c r="K92" s="10"/>
      <c r="N92" s="9"/>
      <c r="O92" s="10"/>
      <c r="P92" s="10"/>
      <c r="Q92" s="10"/>
      <c r="R92" s="130"/>
      <c r="S92" s="130"/>
      <c r="T92" s="130"/>
      <c r="U92" s="9"/>
      <c r="V92" s="10"/>
      <c r="W92" s="10"/>
      <c r="X92" s="10"/>
    </row>
    <row r="93" spans="1:24" ht="15">
      <c r="A93" s="131" t="s">
        <v>6</v>
      </c>
      <c r="B93" s="132">
        <f>SUM(B91:B92)</f>
        <v>0</v>
      </c>
      <c r="C93" s="133">
        <f>SUM(C91:C92)</f>
        <v>0</v>
      </c>
      <c r="D93" s="134">
        <f>SUM(D91:D92)</f>
        <v>0</v>
      </c>
      <c r="E93" s="135"/>
      <c r="F93" s="135"/>
      <c r="G93" s="135"/>
      <c r="H93" s="11" t="s">
        <v>6</v>
      </c>
      <c r="I93" s="132">
        <f>SUM(I91:I92)</f>
        <v>0</v>
      </c>
      <c r="J93" s="133">
        <f>SUM(J91:J92)</f>
        <v>0</v>
      </c>
      <c r="K93" s="134">
        <f>SUM(K91:K92)</f>
        <v>0</v>
      </c>
      <c r="N93" s="131" t="s">
        <v>6</v>
      </c>
      <c r="O93" s="132">
        <f>SUM(O91:O92)</f>
        <v>0</v>
      </c>
      <c r="P93" s="133">
        <f>SUM(P91:P92)</f>
        <v>0</v>
      </c>
      <c r="Q93" s="134">
        <f>SUM(Q91:Q92)</f>
        <v>0</v>
      </c>
      <c r="R93" s="135"/>
      <c r="S93" s="135"/>
      <c r="T93" s="135"/>
      <c r="U93" s="11" t="s">
        <v>6</v>
      </c>
      <c r="V93" s="132">
        <f>SUM(V91:V92)</f>
        <v>0</v>
      </c>
      <c r="W93" s="133">
        <f>SUM(W91:W92)</f>
        <v>0</v>
      </c>
      <c r="X93" s="134">
        <f>SUM(X91:X92)</f>
        <v>0</v>
      </c>
    </row>
    <row r="94" spans="1:24" ht="22.5">
      <c r="A94" s="12" t="s">
        <v>7</v>
      </c>
      <c r="B94" s="13"/>
      <c r="C94" s="13"/>
      <c r="D94" s="14">
        <f>IF(B93&gt;I93,2,IF(I93&gt;B93,0,1))</f>
        <v>1</v>
      </c>
      <c r="E94" s="136">
        <f>SUM(D93:D94)</f>
        <v>1</v>
      </c>
      <c r="F94" s="15"/>
      <c r="G94" s="137">
        <f>SUM(K93:K94)</f>
        <v>1</v>
      </c>
      <c r="H94" s="16"/>
      <c r="I94" s="13"/>
      <c r="J94" s="13"/>
      <c r="K94" s="17">
        <f>2-D94</f>
        <v>1</v>
      </c>
      <c r="N94" s="12" t="s">
        <v>7</v>
      </c>
      <c r="O94" s="13"/>
      <c r="P94" s="13"/>
      <c r="Q94" s="14">
        <f>IF(O93&gt;V93,2,IF(V93&gt;O93,0,1))</f>
        <v>1</v>
      </c>
      <c r="R94" s="136">
        <f>SUM(Q93:Q94)</f>
        <v>1</v>
      </c>
      <c r="S94" s="15"/>
      <c r="T94" s="137">
        <f>SUM(X93:X94)</f>
        <v>1</v>
      </c>
      <c r="U94" s="16"/>
      <c r="V94" s="13"/>
      <c r="W94" s="13"/>
      <c r="X94" s="17">
        <f>2-Q94</f>
        <v>1</v>
      </c>
    </row>
    <row r="96" spans="1:24" ht="15">
      <c r="A96" s="1" t="s">
        <v>8</v>
      </c>
      <c r="B96" s="139"/>
      <c r="C96" s="139"/>
      <c r="D96" s="189"/>
      <c r="E96" s="139"/>
      <c r="F96" s="139"/>
      <c r="G96" s="139"/>
      <c r="H96" s="139"/>
      <c r="I96" s="2">
        <v>10</v>
      </c>
      <c r="J96" s="123" t="s">
        <v>1</v>
      </c>
      <c r="K96" s="139"/>
      <c r="N96" s="1" t="s">
        <v>8</v>
      </c>
      <c r="O96" s="337"/>
      <c r="P96" s="337"/>
      <c r="Q96" s="337"/>
      <c r="R96" s="337"/>
      <c r="S96" s="4"/>
      <c r="T96" s="4"/>
      <c r="U96" s="142"/>
      <c r="V96" s="4">
        <v>10</v>
      </c>
      <c r="W96" s="123" t="s">
        <v>1</v>
      </c>
      <c r="X96" s="139"/>
    </row>
    <row r="97" spans="1:24" ht="15">
      <c r="A97" s="333"/>
      <c r="B97" s="310"/>
      <c r="C97" s="310"/>
      <c r="D97" s="311"/>
      <c r="E97" s="5"/>
      <c r="F97" s="6"/>
      <c r="G97" s="7"/>
      <c r="H97" s="333"/>
      <c r="I97" s="310"/>
      <c r="J97" s="310"/>
      <c r="K97" s="311"/>
      <c r="N97" s="333"/>
      <c r="O97" s="310"/>
      <c r="P97" s="310"/>
      <c r="Q97" s="311"/>
      <c r="R97" s="5"/>
      <c r="S97" s="6"/>
      <c r="T97" s="7"/>
      <c r="U97" s="326"/>
      <c r="V97" s="321"/>
      <c r="W97" s="321"/>
      <c r="X97" s="322"/>
    </row>
    <row r="98" spans="1:24" ht="15">
      <c r="A98" s="18" t="s">
        <v>2</v>
      </c>
      <c r="B98" s="8" t="s">
        <v>3</v>
      </c>
      <c r="C98" s="8" t="s">
        <v>4</v>
      </c>
      <c r="D98" s="8" t="s">
        <v>5</v>
      </c>
      <c r="E98" s="19"/>
      <c r="F98" s="20"/>
      <c r="G98" s="21"/>
      <c r="H98" s="143" t="s">
        <v>2</v>
      </c>
      <c r="I98" s="8" t="s">
        <v>3</v>
      </c>
      <c r="J98" s="8" t="s">
        <v>4</v>
      </c>
      <c r="K98" s="8" t="s">
        <v>5</v>
      </c>
      <c r="N98" s="18" t="s">
        <v>2</v>
      </c>
      <c r="O98" s="8" t="s">
        <v>3</v>
      </c>
      <c r="P98" s="8" t="s">
        <v>4</v>
      </c>
      <c r="Q98" s="8" t="s">
        <v>5</v>
      </c>
      <c r="R98" s="3"/>
      <c r="S98" s="3"/>
      <c r="T98" s="3"/>
      <c r="U98" s="18" t="s">
        <v>2</v>
      </c>
      <c r="V98" s="8" t="s">
        <v>3</v>
      </c>
      <c r="W98" s="8" t="s">
        <v>4</v>
      </c>
      <c r="X98" s="8" t="s">
        <v>5</v>
      </c>
    </row>
    <row r="99" spans="1:24" ht="15">
      <c r="A99" s="9"/>
      <c r="B99" s="10"/>
      <c r="C99" s="10"/>
      <c r="D99" s="10"/>
      <c r="E99" s="19"/>
      <c r="F99" s="20"/>
      <c r="G99" s="21"/>
      <c r="H99" s="9"/>
      <c r="I99" s="10"/>
      <c r="J99" s="10"/>
      <c r="K99" s="10"/>
      <c r="N99" s="9"/>
      <c r="O99" s="10"/>
      <c r="P99" s="10"/>
      <c r="Q99" s="10"/>
      <c r="R99" s="19"/>
      <c r="S99" s="20"/>
      <c r="T99" s="21"/>
      <c r="U99" s="9"/>
      <c r="V99" s="10"/>
      <c r="W99" s="10"/>
      <c r="X99" s="10"/>
    </row>
    <row r="100" spans="1:24" ht="20.25">
      <c r="A100" s="9"/>
      <c r="B100" s="10"/>
      <c r="C100" s="10"/>
      <c r="D100" s="10"/>
      <c r="E100" s="19"/>
      <c r="F100" s="20"/>
      <c r="G100" s="21"/>
      <c r="H100" s="9"/>
      <c r="I100" s="10"/>
      <c r="J100" s="10"/>
      <c r="K100" s="10"/>
      <c r="N100" s="9"/>
      <c r="O100" s="10"/>
      <c r="P100" s="10"/>
      <c r="Q100" s="10"/>
      <c r="R100" s="144"/>
      <c r="S100" s="144"/>
      <c r="T100" s="144"/>
      <c r="U100" s="9"/>
      <c r="V100" s="10"/>
      <c r="W100" s="10"/>
      <c r="X100" s="10"/>
    </row>
    <row r="101" spans="1:24" ht="20.25">
      <c r="A101" s="9"/>
      <c r="B101" s="10"/>
      <c r="C101" s="10"/>
      <c r="D101" s="10"/>
      <c r="E101" s="19"/>
      <c r="F101" s="20"/>
      <c r="G101" s="21"/>
      <c r="H101" s="9"/>
      <c r="I101" s="10"/>
      <c r="J101" s="10"/>
      <c r="K101" s="10"/>
      <c r="N101" s="9"/>
      <c r="O101" s="10"/>
      <c r="P101" s="10"/>
      <c r="Q101" s="10"/>
      <c r="R101" s="144"/>
      <c r="S101" s="144"/>
      <c r="T101" s="144"/>
      <c r="U101" s="9"/>
      <c r="V101" s="10"/>
      <c r="W101" s="10"/>
      <c r="X101" s="10"/>
    </row>
    <row r="102" spans="1:24" ht="20.25">
      <c r="A102" s="9"/>
      <c r="B102" s="10"/>
      <c r="C102" s="10"/>
      <c r="D102" s="10"/>
      <c r="E102" s="19"/>
      <c r="F102" s="20"/>
      <c r="G102" s="21"/>
      <c r="H102" s="9"/>
      <c r="I102" s="10"/>
      <c r="J102" s="10"/>
      <c r="K102" s="10"/>
      <c r="N102" s="9"/>
      <c r="O102" s="10"/>
      <c r="P102" s="10"/>
      <c r="Q102" s="10"/>
      <c r="R102" s="144"/>
      <c r="S102" s="144"/>
      <c r="T102" s="144"/>
      <c r="U102" s="9"/>
      <c r="V102" s="10"/>
      <c r="W102" s="10"/>
      <c r="X102" s="10"/>
    </row>
    <row r="103" spans="1:24" ht="20.25">
      <c r="A103" s="9"/>
      <c r="B103" s="10"/>
      <c r="C103" s="10"/>
      <c r="D103" s="10"/>
      <c r="E103" s="19"/>
      <c r="F103" s="20"/>
      <c r="G103" s="21"/>
      <c r="H103" s="9"/>
      <c r="I103" s="10"/>
      <c r="J103" s="10"/>
      <c r="K103" s="10"/>
      <c r="N103" s="9"/>
      <c r="O103" s="10"/>
      <c r="P103" s="10"/>
      <c r="Q103" s="10"/>
      <c r="R103" s="144"/>
      <c r="S103" s="144"/>
      <c r="T103" s="144"/>
      <c r="U103" s="9"/>
      <c r="V103" s="10"/>
      <c r="W103" s="10"/>
      <c r="X103" s="10"/>
    </row>
    <row r="104" spans="1:24" ht="15">
      <c r="A104" s="9"/>
      <c r="B104" s="10"/>
      <c r="C104" s="10"/>
      <c r="D104" s="10"/>
      <c r="E104" s="140"/>
      <c r="F104" s="140"/>
      <c r="G104" s="140"/>
      <c r="H104" s="9"/>
      <c r="I104" s="10"/>
      <c r="J104" s="10"/>
      <c r="K104" s="10"/>
      <c r="N104" s="9"/>
      <c r="O104" s="10"/>
      <c r="P104" s="10"/>
      <c r="Q104" s="10"/>
      <c r="R104" s="29"/>
      <c r="S104" s="29"/>
      <c r="T104" s="29"/>
      <c r="U104" s="9"/>
      <c r="V104" s="10"/>
      <c r="W104" s="10"/>
      <c r="X104" s="10"/>
    </row>
    <row r="105" spans="1:24" ht="15">
      <c r="A105" s="131" t="s">
        <v>6</v>
      </c>
      <c r="B105" s="23">
        <f>SUM(B99:B104)</f>
        <v>0</v>
      </c>
      <c r="C105" s="24">
        <f>SUM(C99:C104)</f>
        <v>0</v>
      </c>
      <c r="D105" s="25">
        <f>SUM(D99:D104)</f>
        <v>0</v>
      </c>
      <c r="E105" s="141"/>
      <c r="F105" s="141"/>
      <c r="G105" s="141"/>
      <c r="H105" s="11" t="s">
        <v>6</v>
      </c>
      <c r="I105" s="26">
        <f>SUM(I99:I104)</f>
        <v>0</v>
      </c>
      <c r="J105" s="24">
        <f>SUM(J99:J104)</f>
        <v>0</v>
      </c>
      <c r="K105" s="25">
        <f>SUM(K99:K104)</f>
        <v>0</v>
      </c>
      <c r="N105" s="73" t="s">
        <v>6</v>
      </c>
      <c r="O105" s="74">
        <f>SUM(O99:O104)</f>
        <v>0</v>
      </c>
      <c r="P105" s="75">
        <f>SUM(P99:P104)</f>
        <v>0</v>
      </c>
      <c r="Q105" s="76">
        <f>SUM(Q99:Q104)</f>
        <v>0</v>
      </c>
      <c r="R105" s="30"/>
      <c r="S105" s="30"/>
      <c r="T105" s="30"/>
      <c r="U105" s="11" t="s">
        <v>6</v>
      </c>
      <c r="V105" s="26">
        <f>SUM(V99:V104)</f>
        <v>0</v>
      </c>
      <c r="W105" s="24">
        <f>SUM(W99:W104)</f>
        <v>0</v>
      </c>
      <c r="X105" s="25">
        <f>SUM(X99:X104)</f>
        <v>0</v>
      </c>
    </row>
    <row r="106" spans="1:24" ht="22.5">
      <c r="A106" s="12" t="s">
        <v>7</v>
      </c>
      <c r="B106" s="13"/>
      <c r="C106" s="13"/>
      <c r="D106" s="14">
        <f>IF(A98="","",IF(B105&gt;I105,2,IF(I105&gt;B105,0,1)))</f>
        <v>1</v>
      </c>
      <c r="E106" s="27">
        <f>SUM(D105:D106)</f>
        <v>1</v>
      </c>
      <c r="F106" s="15"/>
      <c r="G106" s="28">
        <f>SUM(K105:K106)</f>
        <v>1</v>
      </c>
      <c r="H106" s="16"/>
      <c r="I106" s="13"/>
      <c r="J106" s="13"/>
      <c r="K106" s="17">
        <f>2-D106</f>
        <v>1</v>
      </c>
      <c r="N106" s="12" t="s">
        <v>7</v>
      </c>
      <c r="O106" s="13"/>
      <c r="P106" s="13"/>
      <c r="Q106" s="14">
        <f>IF(N98="","",IF(O105&gt;V105,2,IF(V105&gt;O105,0,1)))</f>
        <v>1</v>
      </c>
      <c r="R106" s="27">
        <f>SUM(Q105:Q106)</f>
        <v>1</v>
      </c>
      <c r="S106" s="15"/>
      <c r="T106" s="137">
        <f>SUM(X105:X106)</f>
        <v>1</v>
      </c>
      <c r="U106" s="16"/>
      <c r="V106" s="13"/>
      <c r="W106" s="13"/>
      <c r="X106" s="17">
        <f>2-Q106</f>
        <v>1</v>
      </c>
    </row>
    <row r="108" spans="1:24" ht="15">
      <c r="A108" s="1" t="s">
        <v>0</v>
      </c>
      <c r="B108" s="122"/>
      <c r="C108" s="122"/>
      <c r="D108" s="122"/>
      <c r="E108" s="122"/>
      <c r="F108" s="122"/>
      <c r="G108" s="122"/>
      <c r="H108" s="122"/>
      <c r="I108" s="2">
        <v>10</v>
      </c>
      <c r="J108" s="123" t="s">
        <v>1</v>
      </c>
      <c r="K108" s="122"/>
      <c r="N108" s="1" t="s">
        <v>0</v>
      </c>
      <c r="O108" s="122"/>
      <c r="P108" s="122"/>
      <c r="Q108" s="122"/>
      <c r="R108" s="122"/>
      <c r="S108" s="122"/>
      <c r="T108" s="122"/>
      <c r="U108" s="122"/>
      <c r="V108" s="2">
        <v>10</v>
      </c>
      <c r="W108" s="123" t="s">
        <v>1</v>
      </c>
      <c r="X108" s="122"/>
    </row>
    <row r="109" spans="1:24" ht="15">
      <c r="A109" s="328">
        <f>Munka1!A117</f>
        <v>0</v>
      </c>
      <c r="B109" s="329"/>
      <c r="C109" s="329"/>
      <c r="D109" s="330"/>
      <c r="E109" s="5"/>
      <c r="F109" s="6"/>
      <c r="G109" s="7"/>
      <c r="H109" s="328">
        <f>Munka1!H117</f>
        <v>0</v>
      </c>
      <c r="I109" s="329"/>
      <c r="J109" s="329"/>
      <c r="K109" s="330"/>
      <c r="N109" s="328">
        <f>Munka1!N117</f>
        <v>0</v>
      </c>
      <c r="O109" s="329"/>
      <c r="P109" s="329"/>
      <c r="Q109" s="330"/>
      <c r="R109" s="5"/>
      <c r="S109" s="6"/>
      <c r="T109" s="7"/>
      <c r="U109" s="328">
        <f>Munka1!U117</f>
        <v>0</v>
      </c>
      <c r="V109" s="329"/>
      <c r="W109" s="329"/>
      <c r="X109" s="330"/>
    </row>
    <row r="110" spans="1:24" ht="15">
      <c r="A110" s="124" t="s">
        <v>2</v>
      </c>
      <c r="B110" s="125" t="s">
        <v>3</v>
      </c>
      <c r="C110" s="125" t="s">
        <v>4</v>
      </c>
      <c r="D110" s="8" t="s">
        <v>5</v>
      </c>
      <c r="E110" s="126"/>
      <c r="F110" s="127"/>
      <c r="G110" s="128"/>
      <c r="H110" s="129" t="s">
        <v>2</v>
      </c>
      <c r="I110" s="125" t="s">
        <v>3</v>
      </c>
      <c r="J110" s="125" t="s">
        <v>4</v>
      </c>
      <c r="K110" s="8" t="s">
        <v>5</v>
      </c>
      <c r="N110" s="124" t="s">
        <v>2</v>
      </c>
      <c r="O110" s="125" t="s">
        <v>3</v>
      </c>
      <c r="P110" s="125" t="s">
        <v>4</v>
      </c>
      <c r="Q110" s="8" t="s">
        <v>5</v>
      </c>
      <c r="R110" s="126"/>
      <c r="S110" s="127"/>
      <c r="T110" s="128"/>
      <c r="U110" s="129" t="s">
        <v>2</v>
      </c>
      <c r="V110" s="125" t="s">
        <v>3</v>
      </c>
      <c r="W110" s="125" t="s">
        <v>4</v>
      </c>
      <c r="X110" s="8" t="s">
        <v>5</v>
      </c>
    </row>
    <row r="111" spans="1:24" ht="15">
      <c r="A111" s="9"/>
      <c r="B111" s="10"/>
      <c r="C111" s="10"/>
      <c r="D111" s="10"/>
      <c r="E111" s="126"/>
      <c r="F111" s="127"/>
      <c r="G111" s="128"/>
      <c r="H111" s="294"/>
      <c r="I111" s="295"/>
      <c r="J111" s="295"/>
      <c r="K111" s="295"/>
      <c r="N111" s="9"/>
      <c r="O111" s="10"/>
      <c r="P111" s="10"/>
      <c r="Q111" s="10"/>
      <c r="R111" s="126"/>
      <c r="S111" s="127"/>
      <c r="T111" s="128"/>
      <c r="U111" s="9"/>
      <c r="V111" s="10"/>
      <c r="W111" s="10"/>
      <c r="X111" s="10"/>
    </row>
    <row r="112" spans="1:24" ht="15">
      <c r="A112" s="9"/>
      <c r="B112" s="10"/>
      <c r="C112" s="10"/>
      <c r="D112" s="10"/>
      <c r="E112" s="130"/>
      <c r="F112" s="130"/>
      <c r="G112" s="130"/>
      <c r="H112" s="294"/>
      <c r="I112" s="295"/>
      <c r="J112" s="295"/>
      <c r="K112" s="295"/>
      <c r="N112" s="9"/>
      <c r="O112" s="10"/>
      <c r="P112" s="10"/>
      <c r="Q112" s="10"/>
      <c r="R112" s="130"/>
      <c r="S112" s="130"/>
      <c r="T112" s="130"/>
      <c r="U112" s="9"/>
      <c r="V112" s="10"/>
      <c r="W112" s="10"/>
      <c r="X112" s="10"/>
    </row>
    <row r="113" spans="1:24" ht="15">
      <c r="A113" s="131" t="s">
        <v>6</v>
      </c>
      <c r="B113" s="132">
        <f>SUM(B111:B112)</f>
        <v>0</v>
      </c>
      <c r="C113" s="133">
        <f>SUM(C111:C112)</f>
        <v>0</v>
      </c>
      <c r="D113" s="134">
        <f>SUM(D111:D112)</f>
        <v>0</v>
      </c>
      <c r="E113" s="135"/>
      <c r="F113" s="135"/>
      <c r="G113" s="135"/>
      <c r="H113" s="11" t="s">
        <v>6</v>
      </c>
      <c r="I113" s="132">
        <f>SUM(I111:I112)</f>
        <v>0</v>
      </c>
      <c r="J113" s="133">
        <f>SUM(J111:J112)</f>
        <v>0</v>
      </c>
      <c r="K113" s="134">
        <f>SUM(K111:K112)</f>
        <v>0</v>
      </c>
      <c r="N113" s="131" t="s">
        <v>6</v>
      </c>
      <c r="O113" s="132">
        <f>SUM(O111:O112)</f>
        <v>0</v>
      </c>
      <c r="P113" s="133">
        <f>SUM(P111:P112)</f>
        <v>0</v>
      </c>
      <c r="Q113" s="134">
        <f>SUM(Q111:Q112)</f>
        <v>0</v>
      </c>
      <c r="R113" s="135"/>
      <c r="S113" s="135"/>
      <c r="T113" s="135"/>
      <c r="U113" s="11" t="s">
        <v>6</v>
      </c>
      <c r="V113" s="132">
        <f>SUM(V111:V112)</f>
        <v>0</v>
      </c>
      <c r="W113" s="133">
        <f>SUM(W111:W112)</f>
        <v>0</v>
      </c>
      <c r="X113" s="134">
        <f>SUM(X111:X112)</f>
        <v>0</v>
      </c>
    </row>
    <row r="114" spans="1:24" ht="22.5">
      <c r="A114" s="12" t="s">
        <v>7</v>
      </c>
      <c r="B114" s="13"/>
      <c r="C114" s="13"/>
      <c r="D114" s="14">
        <f>IF(B113&gt;I113,2,IF(I113&gt;B113,0,1))</f>
        <v>1</v>
      </c>
      <c r="E114" s="136">
        <f>SUM(D113:D114)</f>
        <v>1</v>
      </c>
      <c r="F114" s="15"/>
      <c r="G114" s="137">
        <f>SUM(K113:K114)</f>
        <v>1</v>
      </c>
      <c r="H114" s="16"/>
      <c r="I114" s="13"/>
      <c r="J114" s="13"/>
      <c r="K114" s="17">
        <f>2-D114</f>
        <v>1</v>
      </c>
      <c r="N114" s="12" t="s">
        <v>7</v>
      </c>
      <c r="O114" s="13"/>
      <c r="P114" s="13"/>
      <c r="Q114" s="14">
        <f>IF(O113&gt;V113,2,IF(V113&gt;O113,0,1))</f>
        <v>1</v>
      </c>
      <c r="R114" s="136">
        <f>SUM(Q113:Q114)</f>
        <v>1</v>
      </c>
      <c r="S114" s="15"/>
      <c r="T114" s="137">
        <f>SUM(X113:X114)</f>
        <v>1</v>
      </c>
      <c r="U114" s="16"/>
      <c r="V114" s="13"/>
      <c r="W114" s="13"/>
      <c r="X114" s="17">
        <f>2-Q114</f>
        <v>1</v>
      </c>
    </row>
    <row r="116" spans="1:24" ht="15">
      <c r="A116" s="1" t="s">
        <v>8</v>
      </c>
      <c r="B116" s="3"/>
      <c r="C116" s="42"/>
      <c r="D116" s="3"/>
      <c r="E116" s="3"/>
      <c r="F116" s="3"/>
      <c r="G116" s="31"/>
      <c r="H116" s="3"/>
      <c r="I116" s="2">
        <v>10</v>
      </c>
      <c r="J116" s="32" t="s">
        <v>1</v>
      </c>
      <c r="K116" s="3"/>
      <c r="N116" s="1" t="s">
        <v>8</v>
      </c>
      <c r="O116" s="3"/>
      <c r="P116" s="42"/>
      <c r="Q116" s="3"/>
      <c r="R116" s="3"/>
      <c r="S116" s="3"/>
      <c r="T116" s="31"/>
      <c r="U116" s="3"/>
      <c r="V116" s="2">
        <v>10</v>
      </c>
      <c r="W116" s="32" t="s">
        <v>1</v>
      </c>
      <c r="X116" s="3"/>
    </row>
    <row r="117" spans="1:24" ht="15">
      <c r="A117" s="326"/>
      <c r="B117" s="321"/>
      <c r="C117" s="321"/>
      <c r="D117" s="322"/>
      <c r="E117" s="5"/>
      <c r="F117" s="6"/>
      <c r="G117" s="7"/>
      <c r="H117" s="326"/>
      <c r="I117" s="321"/>
      <c r="J117" s="321"/>
      <c r="K117" s="322"/>
      <c r="N117" s="326"/>
      <c r="O117" s="321"/>
      <c r="P117" s="321"/>
      <c r="Q117" s="322"/>
      <c r="R117" s="5"/>
      <c r="S117" s="6"/>
      <c r="T117" s="7"/>
      <c r="U117" s="326"/>
      <c r="V117" s="321"/>
      <c r="W117" s="321"/>
      <c r="X117" s="322"/>
    </row>
    <row r="118" spans="1:24" ht="15">
      <c r="A118" s="18" t="s">
        <v>2</v>
      </c>
      <c r="B118" s="8" t="s">
        <v>3</v>
      </c>
      <c r="C118" s="8" t="s">
        <v>4</v>
      </c>
      <c r="D118" s="8" t="s">
        <v>5</v>
      </c>
      <c r="E118" s="19"/>
      <c r="F118" s="20"/>
      <c r="G118" s="21"/>
      <c r="H118" s="9" t="s">
        <v>2</v>
      </c>
      <c r="I118" s="8" t="s">
        <v>3</v>
      </c>
      <c r="J118" s="8" t="s">
        <v>4</v>
      </c>
      <c r="K118" s="8" t="s">
        <v>5</v>
      </c>
      <c r="N118" s="18" t="s">
        <v>2</v>
      </c>
      <c r="O118" s="8" t="s">
        <v>3</v>
      </c>
      <c r="P118" s="8" t="s">
        <v>4</v>
      </c>
      <c r="Q118" s="8" t="s">
        <v>5</v>
      </c>
      <c r="R118" s="19"/>
      <c r="S118" s="20"/>
      <c r="T118" s="21"/>
      <c r="U118" s="9" t="s">
        <v>2</v>
      </c>
      <c r="V118" s="8" t="s">
        <v>3</v>
      </c>
      <c r="W118" s="8" t="s">
        <v>4</v>
      </c>
      <c r="X118" s="8" t="s">
        <v>5</v>
      </c>
    </row>
    <row r="119" spans="1:24" ht="15">
      <c r="A119" s="9"/>
      <c r="B119" s="10"/>
      <c r="C119" s="10"/>
      <c r="D119" s="10"/>
      <c r="E119" s="19"/>
      <c r="F119" s="20"/>
      <c r="G119" s="20"/>
      <c r="H119" s="9"/>
      <c r="I119" s="10"/>
      <c r="J119" s="10"/>
      <c r="K119" s="10"/>
      <c r="N119" s="9"/>
      <c r="O119" s="10"/>
      <c r="P119" s="10"/>
      <c r="Q119" s="10"/>
      <c r="R119" s="19"/>
      <c r="S119" s="20"/>
      <c r="T119" s="20"/>
      <c r="U119" s="9"/>
      <c r="V119" s="10"/>
      <c r="W119" s="10"/>
      <c r="X119" s="10"/>
    </row>
    <row r="120" spans="1:24" ht="15">
      <c r="A120" s="9"/>
      <c r="B120" s="10"/>
      <c r="C120" s="10"/>
      <c r="D120" s="10"/>
      <c r="E120" s="19"/>
      <c r="F120" s="20"/>
      <c r="G120" s="20"/>
      <c r="H120" s="9"/>
      <c r="I120" s="10"/>
      <c r="J120" s="10"/>
      <c r="K120" s="10"/>
      <c r="N120" s="9"/>
      <c r="O120" s="10"/>
      <c r="P120" s="10"/>
      <c r="Q120" s="10"/>
      <c r="R120" s="19"/>
      <c r="S120" s="20"/>
      <c r="T120" s="20"/>
      <c r="U120" s="9"/>
      <c r="V120" s="10"/>
      <c r="W120" s="10"/>
      <c r="X120" s="10"/>
    </row>
    <row r="121" spans="1:24" ht="15">
      <c r="A121" s="9"/>
      <c r="B121" s="10"/>
      <c r="C121" s="10"/>
      <c r="D121" s="10"/>
      <c r="E121" s="304"/>
      <c r="F121" s="304"/>
      <c r="G121" s="304"/>
      <c r="H121" s="9"/>
      <c r="I121" s="10"/>
      <c r="J121" s="10"/>
      <c r="K121" s="10"/>
      <c r="N121" s="9"/>
      <c r="O121" s="10"/>
      <c r="P121" s="10"/>
      <c r="Q121" s="10"/>
      <c r="R121" s="304"/>
      <c r="S121" s="304"/>
      <c r="T121" s="304"/>
      <c r="U121" s="9"/>
      <c r="V121" s="10"/>
      <c r="W121" s="10"/>
      <c r="X121" s="10"/>
    </row>
    <row r="122" spans="1:24" ht="15">
      <c r="A122" s="9"/>
      <c r="B122" s="10"/>
      <c r="C122" s="10"/>
      <c r="D122" s="10"/>
      <c r="E122" s="304"/>
      <c r="F122" s="304"/>
      <c r="G122" s="304"/>
      <c r="H122" s="9"/>
      <c r="I122" s="10"/>
      <c r="J122" s="10"/>
      <c r="K122" s="10"/>
      <c r="N122" s="9"/>
      <c r="O122" s="10"/>
      <c r="P122" s="10"/>
      <c r="Q122" s="10"/>
      <c r="R122" s="304"/>
      <c r="S122" s="304"/>
      <c r="T122" s="304"/>
      <c r="U122" s="9"/>
      <c r="V122" s="10"/>
      <c r="W122" s="10"/>
      <c r="X122" s="10"/>
    </row>
    <row r="123" spans="1:24" ht="15">
      <c r="A123" s="9"/>
      <c r="B123" s="10"/>
      <c r="C123" s="10"/>
      <c r="D123" s="10"/>
      <c r="E123" s="304"/>
      <c r="F123" s="304"/>
      <c r="G123" s="304"/>
      <c r="H123" s="9"/>
      <c r="I123" s="10"/>
      <c r="J123" s="10"/>
      <c r="K123" s="10"/>
      <c r="N123" s="9"/>
      <c r="O123" s="10"/>
      <c r="P123" s="10"/>
      <c r="Q123" s="10"/>
      <c r="R123" s="304"/>
      <c r="S123" s="304"/>
      <c r="T123" s="304"/>
      <c r="U123" s="9"/>
      <c r="V123" s="10"/>
      <c r="W123" s="10"/>
      <c r="X123" s="10"/>
    </row>
    <row r="124" spans="1:24" ht="15">
      <c r="A124" s="9"/>
      <c r="B124" s="10"/>
      <c r="C124" s="10"/>
      <c r="D124" s="10"/>
      <c r="E124" s="304"/>
      <c r="F124" s="304"/>
      <c r="G124" s="304"/>
      <c r="H124" s="9"/>
      <c r="I124" s="10"/>
      <c r="J124" s="10"/>
      <c r="K124" s="10"/>
      <c r="N124" s="9"/>
      <c r="O124" s="10"/>
      <c r="P124" s="10"/>
      <c r="Q124" s="10"/>
      <c r="R124" s="304"/>
      <c r="S124" s="304"/>
      <c r="T124" s="304"/>
      <c r="U124" s="9"/>
      <c r="V124" s="10"/>
      <c r="W124" s="10"/>
      <c r="X124" s="10"/>
    </row>
    <row r="125" spans="1:24" ht="30">
      <c r="A125" s="33" t="s">
        <v>6</v>
      </c>
      <c r="B125" s="23">
        <f>SUM(B119:B124)</f>
        <v>0</v>
      </c>
      <c r="C125" s="24">
        <f>SUM(C119:C124)</f>
        <v>0</v>
      </c>
      <c r="D125" s="25">
        <f>SUM(D119:D124)</f>
        <v>0</v>
      </c>
      <c r="E125" s="317"/>
      <c r="F125" s="317"/>
      <c r="G125" s="317"/>
      <c r="H125" s="192" t="s">
        <v>6</v>
      </c>
      <c r="I125" s="74">
        <f>SUM(I119:I124)</f>
        <v>0</v>
      </c>
      <c r="J125" s="75">
        <f>SUM(J119:J124)</f>
        <v>0</v>
      </c>
      <c r="K125" s="76">
        <f>SUM(K119:K124)</f>
        <v>0</v>
      </c>
      <c r="N125" s="33" t="s">
        <v>6</v>
      </c>
      <c r="O125" s="23">
        <f>SUM(O119:O124)</f>
        <v>0</v>
      </c>
      <c r="P125" s="24">
        <f>SUM(P119:P124)</f>
        <v>0</v>
      </c>
      <c r="Q125" s="25">
        <f>SUM(Q119:Q124)</f>
        <v>0</v>
      </c>
      <c r="R125" s="317"/>
      <c r="S125" s="317"/>
      <c r="T125" s="317"/>
      <c r="U125" s="147" t="s">
        <v>6</v>
      </c>
      <c r="V125" s="74">
        <f>SUM(V119:V124)</f>
        <v>0</v>
      </c>
      <c r="W125" s="75">
        <f>SUM(W119:W124)</f>
        <v>0</v>
      </c>
      <c r="X125" s="76">
        <f>SUM(X119:X124)</f>
        <v>0</v>
      </c>
    </row>
    <row r="126" spans="1:24" ht="22.5">
      <c r="A126" s="34" t="s">
        <v>7</v>
      </c>
      <c r="B126" s="13"/>
      <c r="C126" s="13"/>
      <c r="D126" s="14">
        <f>IF('[1]Munka1'!Q20="","",IF(B125&gt;I125,2,IF(I125&gt;B125,0,1)))</f>
        <v>1</v>
      </c>
      <c r="E126" s="27">
        <f>SUM(D125:D126)</f>
        <v>1</v>
      </c>
      <c r="F126" s="35"/>
      <c r="G126" s="28">
        <f>SUM(K125:K126)</f>
        <v>1</v>
      </c>
      <c r="H126" s="36"/>
      <c r="I126" s="13"/>
      <c r="J126" s="13"/>
      <c r="K126" s="17">
        <f>2-D126</f>
        <v>1</v>
      </c>
      <c r="N126" s="34" t="s">
        <v>7</v>
      </c>
      <c r="O126" s="13"/>
      <c r="P126" s="13"/>
      <c r="Q126" s="14">
        <f>IF(N118="","",IF(O125&gt;V125,2,IF(V125&gt;O125,0,1)))</f>
        <v>1</v>
      </c>
      <c r="R126" s="27">
        <f>SUM(Q125:Q126)</f>
        <v>1</v>
      </c>
      <c r="S126" s="15"/>
      <c r="T126" s="137">
        <f>SUM(X125:X126)</f>
        <v>1</v>
      </c>
      <c r="U126" s="36"/>
      <c r="V126" s="13"/>
      <c r="W126" s="13"/>
      <c r="X126" s="17">
        <f>2-Q126</f>
        <v>1</v>
      </c>
    </row>
    <row r="128" spans="1:24" ht="15">
      <c r="A128" s="1" t="s">
        <v>0</v>
      </c>
      <c r="B128" s="68"/>
      <c r="C128" s="316"/>
      <c r="D128" s="316"/>
      <c r="E128" s="316"/>
      <c r="F128" s="316"/>
      <c r="G128" s="316"/>
      <c r="H128" s="316"/>
      <c r="I128" s="87">
        <v>11</v>
      </c>
      <c r="J128" s="37" t="s">
        <v>1</v>
      </c>
      <c r="K128" s="69"/>
      <c r="N128" s="1" t="s">
        <v>0</v>
      </c>
      <c r="O128" s="122"/>
      <c r="P128" s="316"/>
      <c r="Q128" s="316"/>
      <c r="R128" s="316"/>
      <c r="S128" s="316"/>
      <c r="T128" s="316"/>
      <c r="U128" s="316"/>
      <c r="V128" s="2">
        <v>4</v>
      </c>
      <c r="W128" s="123" t="s">
        <v>1</v>
      </c>
      <c r="X128" s="122"/>
    </row>
    <row r="129" spans="1:24" ht="15">
      <c r="A129" s="328"/>
      <c r="B129" s="329"/>
      <c r="C129" s="329"/>
      <c r="D129" s="330"/>
      <c r="E129" s="93"/>
      <c r="F129" s="92"/>
      <c r="G129" s="91"/>
      <c r="H129" s="328"/>
      <c r="I129" s="329"/>
      <c r="J129" s="329"/>
      <c r="K129" s="330"/>
      <c r="N129" s="328" t="e">
        <f>Jegyzőkönyvek!#REF!</f>
        <v>#REF!</v>
      </c>
      <c r="O129" s="329"/>
      <c r="P129" s="329"/>
      <c r="Q129" s="330"/>
      <c r="R129" s="5"/>
      <c r="S129" s="6"/>
      <c r="T129" s="7"/>
      <c r="U129" s="328" t="e">
        <f>Jegyzőkönyvek!#REF!</f>
        <v>#REF!</v>
      </c>
      <c r="V129" s="329"/>
      <c r="W129" s="329"/>
      <c r="X129" s="330"/>
    </row>
    <row r="130" spans="1:24" ht="15">
      <c r="A130" s="70" t="s">
        <v>2</v>
      </c>
      <c r="B130" s="71" t="s">
        <v>3</v>
      </c>
      <c r="C130" s="71" t="s">
        <v>4</v>
      </c>
      <c r="D130" s="72" t="s">
        <v>5</v>
      </c>
      <c r="E130" s="90"/>
      <c r="F130" s="88"/>
      <c r="G130" s="89"/>
      <c r="H130" s="146" t="s">
        <v>2</v>
      </c>
      <c r="I130" s="71" t="s">
        <v>3</v>
      </c>
      <c r="J130" s="71" t="s">
        <v>4</v>
      </c>
      <c r="K130" s="72" t="s">
        <v>5</v>
      </c>
      <c r="N130" s="124" t="s">
        <v>2</v>
      </c>
      <c r="O130" s="125" t="s">
        <v>3</v>
      </c>
      <c r="P130" s="125" t="s">
        <v>4</v>
      </c>
      <c r="Q130" s="8" t="s">
        <v>5</v>
      </c>
      <c r="R130" s="126"/>
      <c r="S130" s="127"/>
      <c r="T130" s="128"/>
      <c r="U130" s="129" t="s">
        <v>2</v>
      </c>
      <c r="V130" s="125" t="s">
        <v>3</v>
      </c>
      <c r="W130" s="125" t="s">
        <v>4</v>
      </c>
      <c r="X130" s="8" t="s">
        <v>5</v>
      </c>
    </row>
    <row r="131" spans="1:24" ht="15">
      <c r="A131" s="258"/>
      <c r="B131" s="253"/>
      <c r="C131" s="253"/>
      <c r="D131" s="253"/>
      <c r="E131" s="88"/>
      <c r="F131" s="88"/>
      <c r="G131" s="289"/>
      <c r="H131" s="258"/>
      <c r="I131" s="253"/>
      <c r="J131" s="253"/>
      <c r="K131" s="253"/>
      <c r="N131" s="9"/>
      <c r="O131" s="10"/>
      <c r="P131" s="10"/>
      <c r="Q131" s="10"/>
      <c r="R131" s="126"/>
      <c r="S131" s="127"/>
      <c r="T131" s="128"/>
      <c r="U131" s="9"/>
      <c r="V131" s="10"/>
      <c r="W131" s="10"/>
      <c r="X131" s="10"/>
    </row>
    <row r="132" spans="1:24" ht="15">
      <c r="A132" s="257"/>
      <c r="B132" s="242"/>
      <c r="C132" s="242"/>
      <c r="D132" s="242"/>
      <c r="E132" s="287"/>
      <c r="F132" s="287"/>
      <c r="G132" s="287"/>
      <c r="H132" s="257"/>
      <c r="I132" s="242"/>
      <c r="J132" s="242"/>
      <c r="K132" s="242"/>
      <c r="N132" s="9"/>
      <c r="O132" s="10"/>
      <c r="P132" s="10"/>
      <c r="Q132" s="10"/>
      <c r="R132" s="130"/>
      <c r="S132" s="130"/>
      <c r="T132" s="130"/>
      <c r="U132" s="9"/>
      <c r="V132" s="10"/>
      <c r="W132" s="10"/>
      <c r="X132" s="10"/>
    </row>
    <row r="133" spans="1:24" ht="15">
      <c r="A133" s="73" t="s">
        <v>6</v>
      </c>
      <c r="B133" s="74">
        <f>SUM(B132:B132)</f>
        <v>0</v>
      </c>
      <c r="C133" s="75">
        <f>SUM(C132:C132)</f>
        <v>0</v>
      </c>
      <c r="D133" s="76">
        <f>SUM(D131:D132)</f>
        <v>0</v>
      </c>
      <c r="E133" s="288"/>
      <c r="F133" s="288"/>
      <c r="G133" s="288"/>
      <c r="H133" s="11" t="s">
        <v>6</v>
      </c>
      <c r="I133" s="74">
        <f>SUM(I132:I132)</f>
        <v>0</v>
      </c>
      <c r="J133" s="75">
        <f>SUM(J132:J132)</f>
        <v>0</v>
      </c>
      <c r="K133" s="76">
        <f>SUM(K132:K132)</f>
        <v>0</v>
      </c>
      <c r="N133" s="131" t="s">
        <v>6</v>
      </c>
      <c r="O133" s="132">
        <f>SUM(O131:O132)</f>
        <v>0</v>
      </c>
      <c r="P133" s="133">
        <f>SUM(P131:P132)</f>
        <v>0</v>
      </c>
      <c r="Q133" s="134">
        <f>SUM(Q131:Q132)</f>
        <v>0</v>
      </c>
      <c r="R133" s="135"/>
      <c r="S133" s="135"/>
      <c r="T133" s="135"/>
      <c r="U133" s="11" t="s">
        <v>6</v>
      </c>
      <c r="V133" s="132">
        <f>SUM(V131:V132)</f>
        <v>0</v>
      </c>
      <c r="W133" s="133">
        <f>SUM(W131:W132)</f>
        <v>0</v>
      </c>
      <c r="X133" s="134">
        <f>SUM(X131:X132)</f>
        <v>0</v>
      </c>
    </row>
    <row r="134" spans="1:24" ht="22.5">
      <c r="A134" s="77" t="s">
        <v>7</v>
      </c>
      <c r="B134" s="78"/>
      <c r="C134" s="78"/>
      <c r="D134" s="207">
        <f>IF(B133&gt;I133,2,IF(I133&gt;B133,0,1))</f>
        <v>1</v>
      </c>
      <c r="E134" s="80">
        <f>SUM(D133:D134)</f>
        <v>1</v>
      </c>
      <c r="F134" s="81"/>
      <c r="G134" s="82">
        <f>SUM(K133:K134)</f>
        <v>0</v>
      </c>
      <c r="H134" s="83"/>
      <c r="I134" s="78"/>
      <c r="J134" s="78"/>
      <c r="K134" s="17">
        <v>0</v>
      </c>
      <c r="N134" s="12" t="s">
        <v>7</v>
      </c>
      <c r="O134" s="13"/>
      <c r="P134" s="13"/>
      <c r="Q134" s="14">
        <f>IF(O133&gt;V133,2,IF(V133&gt;O133,0,1))</f>
        <v>1</v>
      </c>
      <c r="R134" s="136">
        <f>SUM(Q133:Q134)</f>
        <v>1</v>
      </c>
      <c r="S134" s="15"/>
      <c r="T134" s="137">
        <f>SUM(X133:X134)</f>
        <v>1</v>
      </c>
      <c r="U134" s="16"/>
      <c r="V134" s="13"/>
      <c r="W134" s="13"/>
      <c r="X134" s="17">
        <f>2-Q134</f>
        <v>1</v>
      </c>
    </row>
    <row r="137" spans="1:24" ht="15">
      <c r="A137" s="1" t="s">
        <v>8</v>
      </c>
      <c r="C137" s="298"/>
      <c r="D137" s="298"/>
      <c r="E137" s="298"/>
      <c r="F137" s="298"/>
      <c r="G137" s="298"/>
      <c r="H137" s="298"/>
      <c r="I137" s="87">
        <v>11</v>
      </c>
      <c r="J137" s="37" t="s">
        <v>1</v>
      </c>
      <c r="N137" s="1" t="s">
        <v>8</v>
      </c>
      <c r="O137" s="3"/>
      <c r="P137" s="298"/>
      <c r="Q137" s="298"/>
      <c r="R137" s="298"/>
      <c r="S137" s="298"/>
      <c r="T137" s="298"/>
      <c r="U137" s="298"/>
      <c r="V137" s="2">
        <v>4</v>
      </c>
      <c r="W137" s="32" t="s">
        <v>1</v>
      </c>
      <c r="X137" s="3"/>
    </row>
    <row r="138" spans="1:24" ht="15">
      <c r="A138" s="323"/>
      <c r="B138" s="324"/>
      <c r="C138" s="324"/>
      <c r="D138" s="325"/>
      <c r="E138" s="5"/>
      <c r="F138" s="6"/>
      <c r="G138" s="7"/>
      <c r="H138" s="306"/>
      <c r="I138" s="307"/>
      <c r="J138" s="307"/>
      <c r="K138" s="308"/>
      <c r="N138" s="326"/>
      <c r="O138" s="321"/>
      <c r="P138" s="321"/>
      <c r="Q138" s="322"/>
      <c r="R138" s="5"/>
      <c r="S138" s="6"/>
      <c r="T138" s="7"/>
      <c r="U138" s="306"/>
      <c r="V138" s="307"/>
      <c r="W138" s="307"/>
      <c r="X138" s="308"/>
    </row>
    <row r="139" spans="1:24" ht="15">
      <c r="A139" s="18" t="s">
        <v>2</v>
      </c>
      <c r="B139" s="8" t="s">
        <v>3</v>
      </c>
      <c r="C139" s="8" t="s">
        <v>4</v>
      </c>
      <c r="D139" s="8" t="s">
        <v>5</v>
      </c>
      <c r="E139" s="19"/>
      <c r="F139" s="20"/>
      <c r="G139" s="21"/>
      <c r="H139" s="22" t="s">
        <v>2</v>
      </c>
      <c r="I139" s="8" t="s">
        <v>3</v>
      </c>
      <c r="J139" s="8" t="s">
        <v>4</v>
      </c>
      <c r="K139" s="8" t="s">
        <v>5</v>
      </c>
      <c r="N139" s="18" t="s">
        <v>2</v>
      </c>
      <c r="O139" s="8" t="s">
        <v>3</v>
      </c>
      <c r="P139" s="8" t="s">
        <v>4</v>
      </c>
      <c r="Q139" s="8" t="s">
        <v>5</v>
      </c>
      <c r="R139" s="19"/>
      <c r="S139" s="20"/>
      <c r="T139" s="21"/>
      <c r="U139" s="9" t="s">
        <v>2</v>
      </c>
      <c r="V139" s="8" t="s">
        <v>3</v>
      </c>
      <c r="W139" s="8" t="s">
        <v>4</v>
      </c>
      <c r="X139" s="8" t="s">
        <v>5</v>
      </c>
    </row>
    <row r="140" spans="1:24" ht="15">
      <c r="A140" s="259"/>
      <c r="B140" s="242"/>
      <c r="C140" s="242"/>
      <c r="D140" s="242"/>
      <c r="E140" s="19"/>
      <c r="F140" s="20"/>
      <c r="G140" s="20"/>
      <c r="H140" s="260"/>
      <c r="I140" s="251"/>
      <c r="J140" s="251"/>
      <c r="K140" s="251"/>
      <c r="N140" s="9"/>
      <c r="O140" s="10"/>
      <c r="P140" s="10"/>
      <c r="Q140" s="10"/>
      <c r="R140" s="19"/>
      <c r="S140" s="20"/>
      <c r="T140" s="20"/>
      <c r="U140" s="9"/>
      <c r="V140" s="10"/>
      <c r="W140" s="10"/>
      <c r="X140" s="10"/>
    </row>
    <row r="141" spans="1:24" ht="15">
      <c r="A141" s="257"/>
      <c r="B141" s="242"/>
      <c r="C141" s="242"/>
      <c r="D141" s="242"/>
      <c r="E141" s="19"/>
      <c r="F141" s="20"/>
      <c r="G141" s="20"/>
      <c r="H141" s="260"/>
      <c r="I141" s="251"/>
      <c r="J141" s="251"/>
      <c r="K141" s="251"/>
      <c r="N141" s="9"/>
      <c r="O141" s="10"/>
      <c r="P141" s="10"/>
      <c r="Q141" s="10"/>
      <c r="R141" s="19"/>
      <c r="S141" s="20"/>
      <c r="T141" s="20"/>
      <c r="U141" s="9"/>
      <c r="V141" s="10"/>
      <c r="W141" s="10"/>
      <c r="X141" s="10"/>
    </row>
    <row r="142" spans="1:24" ht="15">
      <c r="A142" s="257"/>
      <c r="B142" s="242"/>
      <c r="C142" s="242"/>
      <c r="D142" s="242"/>
      <c r="E142" s="160"/>
      <c r="F142" s="160"/>
      <c r="G142" s="161"/>
      <c r="H142" s="260"/>
      <c r="I142" s="251"/>
      <c r="J142" s="251"/>
      <c r="K142" s="251"/>
      <c r="N142" s="9"/>
      <c r="O142" s="10"/>
      <c r="P142" s="10"/>
      <c r="Q142" s="10"/>
      <c r="R142" s="304"/>
      <c r="S142" s="304"/>
      <c r="T142" s="304"/>
      <c r="U142" s="9"/>
      <c r="V142" s="10"/>
      <c r="W142" s="10"/>
      <c r="X142" s="10"/>
    </row>
    <row r="143" spans="1:24" ht="15">
      <c r="A143" s="257"/>
      <c r="B143" s="242"/>
      <c r="C143" s="242"/>
      <c r="D143" s="242"/>
      <c r="E143" s="160"/>
      <c r="F143" s="160"/>
      <c r="G143" s="161"/>
      <c r="H143" s="260"/>
      <c r="I143" s="251"/>
      <c r="J143" s="251"/>
      <c r="K143" s="251"/>
      <c r="N143" s="9"/>
      <c r="O143" s="10"/>
      <c r="P143" s="10"/>
      <c r="Q143" s="10"/>
      <c r="R143" s="304"/>
      <c r="S143" s="304"/>
      <c r="T143" s="304"/>
      <c r="U143" s="9"/>
      <c r="V143" s="10"/>
      <c r="W143" s="10"/>
      <c r="X143" s="10"/>
    </row>
    <row r="144" spans="1:24" ht="15">
      <c r="A144" s="257"/>
      <c r="B144" s="242"/>
      <c r="C144" s="242"/>
      <c r="D144" s="242"/>
      <c r="E144" s="160"/>
      <c r="F144" s="160"/>
      <c r="G144" s="161"/>
      <c r="H144" s="260"/>
      <c r="I144" s="251"/>
      <c r="J144" s="251"/>
      <c r="K144" s="261"/>
      <c r="N144" s="9"/>
      <c r="O144" s="10"/>
      <c r="P144" s="10"/>
      <c r="Q144" s="10"/>
      <c r="R144" s="304"/>
      <c r="S144" s="304"/>
      <c r="T144" s="304"/>
      <c r="U144" s="9"/>
      <c r="V144" s="10"/>
      <c r="W144" s="10"/>
      <c r="X144" s="10"/>
    </row>
    <row r="145" spans="1:24" ht="15">
      <c r="A145" s="257"/>
      <c r="B145" s="242"/>
      <c r="C145" s="242"/>
      <c r="D145" s="242"/>
      <c r="E145" s="160"/>
      <c r="F145" s="160"/>
      <c r="G145" s="286"/>
      <c r="H145" s="260"/>
      <c r="I145" s="251"/>
      <c r="J145" s="251"/>
      <c r="K145" s="251"/>
      <c r="N145" s="9"/>
      <c r="O145" s="10"/>
      <c r="P145" s="10"/>
      <c r="Q145" s="10"/>
      <c r="R145" s="304"/>
      <c r="S145" s="304"/>
      <c r="T145" s="304"/>
      <c r="U145" s="9"/>
      <c r="V145" s="10"/>
      <c r="W145" s="10"/>
      <c r="X145" s="10"/>
    </row>
    <row r="146" spans="1:24" ht="15">
      <c r="A146" s="33" t="s">
        <v>6</v>
      </c>
      <c r="B146" s="23">
        <f>SUM(B140:B145)</f>
        <v>0</v>
      </c>
      <c r="C146" s="24">
        <f>SUM(C140:C145)</f>
        <v>0</v>
      </c>
      <c r="D146" s="25">
        <f>SUM(D140:D145)</f>
        <v>0</v>
      </c>
      <c r="E146" s="190"/>
      <c r="F146" s="39"/>
      <c r="G146" s="39"/>
      <c r="H146" s="11" t="s">
        <v>6</v>
      </c>
      <c r="I146" s="26">
        <f>SUM(I140:I145)</f>
        <v>0</v>
      </c>
      <c r="J146" s="24">
        <f>SUM(J140:J145)</f>
        <v>0</v>
      </c>
      <c r="K146" s="25">
        <f>SUM(K140:K145)</f>
        <v>0</v>
      </c>
      <c r="N146" s="33" t="s">
        <v>6</v>
      </c>
      <c r="O146" s="23">
        <f>SUM(O140:O145)</f>
        <v>0</v>
      </c>
      <c r="P146" s="24">
        <f>SUM(P140:P145)</f>
        <v>0</v>
      </c>
      <c r="Q146" s="25">
        <f>SUM(Q140:Q145)</f>
        <v>0</v>
      </c>
      <c r="R146" s="317"/>
      <c r="S146" s="317"/>
      <c r="T146" s="317"/>
      <c r="U146" s="147" t="s">
        <v>6</v>
      </c>
      <c r="V146" s="74">
        <f>SUM(V140:V145)</f>
        <v>0</v>
      </c>
      <c r="W146" s="75">
        <f>SUM(W140:W145)</f>
        <v>0</v>
      </c>
      <c r="X146" s="76">
        <f>SUM(X140:X145)</f>
        <v>0</v>
      </c>
    </row>
    <row r="147" spans="1:24" ht="22.5">
      <c r="A147" s="34" t="s">
        <v>7</v>
      </c>
      <c r="B147" s="13"/>
      <c r="C147" s="13"/>
      <c r="D147" s="14">
        <f>IF(Jegyzőkönyvek!M15="","",IF(B146&gt;I146,2,IF(I146&gt;B146,0,1)))</f>
        <v>1</v>
      </c>
      <c r="E147" s="27">
        <f>SUM(D146:D147)</f>
        <v>1</v>
      </c>
      <c r="F147" s="35"/>
      <c r="G147" s="28">
        <f>SUM(K146:K147)</f>
        <v>1</v>
      </c>
      <c r="H147" s="36"/>
      <c r="I147" s="13"/>
      <c r="J147" s="13"/>
      <c r="K147" s="17">
        <f>2-D147</f>
        <v>1</v>
      </c>
      <c r="N147" s="34" t="s">
        <v>7</v>
      </c>
      <c r="O147" s="13"/>
      <c r="P147" s="13"/>
      <c r="Q147" s="14">
        <f>IF(N139="","",IF(O146&gt;V146,2,IF(V146&gt;O146,0,1)))</f>
        <v>1</v>
      </c>
      <c r="R147" s="27">
        <f>SUM(Q146:Q147)</f>
        <v>1</v>
      </c>
      <c r="S147" s="15"/>
      <c r="T147" s="137">
        <f>SUM(X146:X147)</f>
        <v>1</v>
      </c>
      <c r="U147" s="36"/>
      <c r="V147" s="13"/>
      <c r="W147" s="13"/>
      <c r="X147" s="17">
        <f>2-Q147</f>
        <v>1</v>
      </c>
    </row>
    <row r="149" spans="1:24" ht="15">
      <c r="A149" s="145" t="s">
        <v>37</v>
      </c>
      <c r="B149" s="122"/>
      <c r="C149" s="122"/>
      <c r="D149" s="327"/>
      <c r="E149" s="327"/>
      <c r="F149" s="327"/>
      <c r="G149" s="327"/>
      <c r="H149" s="327"/>
      <c r="I149" s="167">
        <v>10</v>
      </c>
      <c r="J149" s="123" t="s">
        <v>1</v>
      </c>
      <c r="K149" s="122"/>
      <c r="N149" s="145" t="s">
        <v>37</v>
      </c>
      <c r="O149" s="122"/>
      <c r="P149" s="122"/>
      <c r="Q149" s="327"/>
      <c r="R149" s="327"/>
      <c r="S149" s="327"/>
      <c r="T149" s="327"/>
      <c r="U149" s="327"/>
      <c r="V149" s="167">
        <v>10</v>
      </c>
      <c r="W149" s="123" t="s">
        <v>1</v>
      </c>
      <c r="X149" s="122"/>
    </row>
    <row r="150" spans="1:24" ht="15">
      <c r="A150" s="328">
        <f>Munka1!A157</f>
        <v>0</v>
      </c>
      <c r="B150" s="329"/>
      <c r="C150" s="329"/>
      <c r="D150" s="330"/>
      <c r="E150" s="5"/>
      <c r="F150" s="6"/>
      <c r="G150" s="7"/>
      <c r="H150" s="328">
        <f>Munka1!H157</f>
        <v>0</v>
      </c>
      <c r="I150" s="329"/>
      <c r="J150" s="329"/>
      <c r="K150" s="330"/>
      <c r="N150" s="328">
        <f>Munka1!N157</f>
        <v>0</v>
      </c>
      <c r="O150" s="329"/>
      <c r="P150" s="329"/>
      <c r="Q150" s="330"/>
      <c r="R150" s="5"/>
      <c r="S150" s="6"/>
      <c r="T150" s="7"/>
      <c r="U150" s="328">
        <f>Munka1!U157</f>
        <v>0</v>
      </c>
      <c r="V150" s="329"/>
      <c r="W150" s="329"/>
      <c r="X150" s="330"/>
    </row>
    <row r="151" spans="1:24" ht="15">
      <c r="A151" s="124" t="s">
        <v>2</v>
      </c>
      <c r="B151" s="125" t="s">
        <v>3</v>
      </c>
      <c r="C151" s="125" t="s">
        <v>4</v>
      </c>
      <c r="D151" s="8" t="s">
        <v>5</v>
      </c>
      <c r="E151" s="126"/>
      <c r="F151" s="127"/>
      <c r="G151" s="128"/>
      <c r="H151" s="129" t="s">
        <v>2</v>
      </c>
      <c r="I151" s="125" t="s">
        <v>3</v>
      </c>
      <c r="J151" s="125" t="s">
        <v>4</v>
      </c>
      <c r="K151" s="8" t="s">
        <v>5</v>
      </c>
      <c r="N151" s="124" t="s">
        <v>2</v>
      </c>
      <c r="O151" s="125" t="s">
        <v>3</v>
      </c>
      <c r="P151" s="125" t="s">
        <v>4</v>
      </c>
      <c r="Q151" s="8" t="s">
        <v>5</v>
      </c>
      <c r="R151" s="126"/>
      <c r="S151" s="127"/>
      <c r="T151" s="128"/>
      <c r="U151" s="129" t="s">
        <v>2</v>
      </c>
      <c r="V151" s="125" t="s">
        <v>3</v>
      </c>
      <c r="W151" s="125" t="s">
        <v>4</v>
      </c>
      <c r="X151" s="8" t="s">
        <v>5</v>
      </c>
    </row>
    <row r="152" spans="1:24" ht="15">
      <c r="A152" s="9"/>
      <c r="B152" s="10"/>
      <c r="C152" s="10"/>
      <c r="D152" s="10"/>
      <c r="E152" s="126"/>
      <c r="F152" s="127"/>
      <c r="G152" s="128"/>
      <c r="H152" s="9"/>
      <c r="I152" s="10"/>
      <c r="J152" s="10"/>
      <c r="K152" s="10"/>
      <c r="N152" s="9"/>
      <c r="O152" s="10"/>
      <c r="P152" s="10"/>
      <c r="Q152" s="10"/>
      <c r="R152" s="126"/>
      <c r="S152" s="127"/>
      <c r="T152" s="128"/>
      <c r="U152" s="9"/>
      <c r="V152" s="10"/>
      <c r="W152" s="10"/>
      <c r="X152" s="10"/>
    </row>
    <row r="153" spans="1:24" ht="15">
      <c r="A153" s="131" t="s">
        <v>6</v>
      </c>
      <c r="B153" s="132">
        <f>SUM(B152:B152)</f>
        <v>0</v>
      </c>
      <c r="C153" s="133">
        <f>SUM(C152:C152)</f>
        <v>0</v>
      </c>
      <c r="D153" s="134">
        <f>SUM(D152:D152)</f>
        <v>0</v>
      </c>
      <c r="E153" s="135"/>
      <c r="F153" s="135"/>
      <c r="G153" s="135"/>
      <c r="H153" s="131" t="s">
        <v>6</v>
      </c>
      <c r="I153" s="132">
        <f>SUM(I152:I152)</f>
        <v>0</v>
      </c>
      <c r="J153" s="133">
        <f>SUM(J152:J152)</f>
        <v>0</v>
      </c>
      <c r="K153" s="134">
        <f>SUM(K152:K152)</f>
        <v>0</v>
      </c>
      <c r="N153" s="131" t="s">
        <v>6</v>
      </c>
      <c r="O153" s="132">
        <f>SUM(O152:O152)</f>
        <v>0</v>
      </c>
      <c r="P153" s="133">
        <f>SUM(P152:P152)</f>
        <v>0</v>
      </c>
      <c r="Q153" s="134">
        <f>SUM(Q152:Q152)</f>
        <v>0</v>
      </c>
      <c r="R153" s="135"/>
      <c r="S153" s="135"/>
      <c r="T153" s="135"/>
      <c r="U153" s="11" t="s">
        <v>6</v>
      </c>
      <c r="V153" s="132">
        <f>SUM(V152:V152)</f>
        <v>0</v>
      </c>
      <c r="W153" s="133">
        <f>SUM(W152:W152)</f>
        <v>0</v>
      </c>
      <c r="X153" s="134">
        <f>SUM(X152:X152)</f>
        <v>0</v>
      </c>
    </row>
    <row r="154" spans="1:24" ht="22.5">
      <c r="A154" s="12" t="s">
        <v>7</v>
      </c>
      <c r="B154" s="13"/>
      <c r="C154" s="13"/>
      <c r="D154" s="207">
        <v>0</v>
      </c>
      <c r="E154" s="136">
        <f>SUM(D153:D154)</f>
        <v>0</v>
      </c>
      <c r="F154" s="15"/>
      <c r="G154" s="137">
        <f>SUM(K153:K154)</f>
        <v>0</v>
      </c>
      <c r="H154" s="16"/>
      <c r="I154" s="13"/>
      <c r="J154" s="13"/>
      <c r="K154" s="208">
        <v>0</v>
      </c>
      <c r="N154" s="12" t="s">
        <v>7</v>
      </c>
      <c r="O154" s="13"/>
      <c r="P154" s="13"/>
      <c r="Q154" s="207">
        <v>0</v>
      </c>
      <c r="R154" s="136">
        <f>SUM(Q153:Q154)</f>
        <v>0</v>
      </c>
      <c r="S154" s="15"/>
      <c r="T154" s="137">
        <f>SUM(X153:X154)</f>
        <v>0</v>
      </c>
      <c r="U154" s="16"/>
      <c r="V154" s="13"/>
      <c r="W154" s="13"/>
      <c r="X154" s="17">
        <v>0</v>
      </c>
    </row>
    <row r="156" spans="1:24" ht="15">
      <c r="A156" s="1" t="s">
        <v>38</v>
      </c>
      <c r="B156" s="3"/>
      <c r="C156" s="327"/>
      <c r="D156" s="327"/>
      <c r="E156" s="327"/>
      <c r="F156" s="327"/>
      <c r="G156" s="327"/>
      <c r="H156" s="327"/>
      <c r="I156" s="2">
        <v>10</v>
      </c>
      <c r="J156" s="37" t="s">
        <v>1</v>
      </c>
      <c r="K156" s="3"/>
      <c r="N156" s="1" t="s">
        <v>38</v>
      </c>
      <c r="O156" s="3"/>
      <c r="P156" s="167"/>
      <c r="Q156" s="167"/>
      <c r="R156" s="167"/>
      <c r="S156" s="167"/>
      <c r="T156" s="167"/>
      <c r="U156" s="167"/>
      <c r="V156" s="2">
        <v>10</v>
      </c>
      <c r="W156" s="32" t="s">
        <v>1</v>
      </c>
      <c r="X156" s="3"/>
    </row>
    <row r="157" spans="1:24" ht="15">
      <c r="A157" s="326"/>
      <c r="B157" s="321"/>
      <c r="C157" s="321"/>
      <c r="D157" s="322"/>
      <c r="E157" s="5"/>
      <c r="F157" s="6"/>
      <c r="G157" s="7"/>
      <c r="H157" s="326"/>
      <c r="I157" s="321"/>
      <c r="J157" s="321"/>
      <c r="K157" s="322"/>
      <c r="N157" s="326"/>
      <c r="O157" s="321"/>
      <c r="P157" s="321"/>
      <c r="Q157" s="322"/>
      <c r="R157" s="5"/>
      <c r="S157" s="6"/>
      <c r="T157" s="7"/>
      <c r="U157" s="326"/>
      <c r="V157" s="321"/>
      <c r="W157" s="321"/>
      <c r="X157" s="322"/>
    </row>
    <row r="158" spans="1:24" ht="15">
      <c r="A158" s="18" t="s">
        <v>2</v>
      </c>
      <c r="B158" s="8" t="s">
        <v>3</v>
      </c>
      <c r="C158" s="8" t="s">
        <v>4</v>
      </c>
      <c r="D158" s="8" t="s">
        <v>5</v>
      </c>
      <c r="E158" s="19"/>
      <c r="F158" s="20"/>
      <c r="G158" s="21"/>
      <c r="H158" s="22" t="s">
        <v>2</v>
      </c>
      <c r="I158" s="8" t="s">
        <v>3</v>
      </c>
      <c r="J158" s="8" t="s">
        <v>4</v>
      </c>
      <c r="K158" s="8" t="s">
        <v>5</v>
      </c>
      <c r="N158" s="124" t="s">
        <v>2</v>
      </c>
      <c r="O158" s="125" t="s">
        <v>3</v>
      </c>
      <c r="P158" s="125" t="s">
        <v>4</v>
      </c>
      <c r="Q158" s="8" t="s">
        <v>5</v>
      </c>
      <c r="R158" s="19"/>
      <c r="S158" s="20"/>
      <c r="T158" s="21"/>
      <c r="U158" s="22" t="s">
        <v>2</v>
      </c>
      <c r="V158" s="8" t="s">
        <v>3</v>
      </c>
      <c r="W158" s="8" t="s">
        <v>4</v>
      </c>
      <c r="X158" s="8" t="s">
        <v>5</v>
      </c>
    </row>
    <row r="159" spans="1:24" ht="15">
      <c r="A159" s="9"/>
      <c r="B159" s="10"/>
      <c r="C159" s="10"/>
      <c r="D159" s="10"/>
      <c r="E159" s="19"/>
      <c r="F159" s="20"/>
      <c r="G159" s="20"/>
      <c r="H159" s="9"/>
      <c r="I159" s="10"/>
      <c r="J159" s="10"/>
      <c r="K159" s="10"/>
      <c r="N159" s="9"/>
      <c r="O159" s="10"/>
      <c r="P159" s="10"/>
      <c r="Q159" s="10"/>
      <c r="R159" s="19"/>
      <c r="S159" s="20"/>
      <c r="T159" s="20"/>
      <c r="U159" s="9"/>
      <c r="V159" s="10"/>
      <c r="W159" s="10"/>
      <c r="X159" s="10"/>
    </row>
    <row r="160" spans="1:24" ht="15">
      <c r="A160" s="9"/>
      <c r="B160" s="10"/>
      <c r="C160" s="10"/>
      <c r="D160" s="10"/>
      <c r="E160" s="19"/>
      <c r="F160" s="20"/>
      <c r="G160" s="20"/>
      <c r="H160" s="9"/>
      <c r="I160" s="10"/>
      <c r="J160" s="10"/>
      <c r="K160" s="10"/>
      <c r="N160" s="9"/>
      <c r="O160" s="10"/>
      <c r="P160" s="10"/>
      <c r="Q160" s="10"/>
      <c r="R160" s="19"/>
      <c r="S160" s="20"/>
      <c r="T160" s="20"/>
      <c r="U160" s="9"/>
      <c r="V160" s="10"/>
      <c r="W160" s="10"/>
      <c r="X160" s="10"/>
    </row>
    <row r="161" spans="1:24" ht="15">
      <c r="A161" s="9"/>
      <c r="B161" s="10"/>
      <c r="C161" s="10"/>
      <c r="D161" s="10"/>
      <c r="E161" s="304"/>
      <c r="F161" s="304"/>
      <c r="G161" s="304"/>
      <c r="H161" s="9"/>
      <c r="I161" s="10"/>
      <c r="J161" s="10"/>
      <c r="K161" s="10"/>
      <c r="N161" s="9"/>
      <c r="O161" s="10"/>
      <c r="P161" s="10"/>
      <c r="Q161" s="10"/>
      <c r="R161" s="160"/>
      <c r="S161" s="160"/>
      <c r="T161" s="160"/>
      <c r="U161" s="9"/>
      <c r="V161" s="10"/>
      <c r="W161" s="10"/>
      <c r="X161" s="10"/>
    </row>
    <row r="162" spans="1:24" ht="15">
      <c r="A162" s="9"/>
      <c r="B162" s="10"/>
      <c r="C162" s="10"/>
      <c r="D162" s="10"/>
      <c r="E162" s="304"/>
      <c r="F162" s="304"/>
      <c r="G162" s="304"/>
      <c r="H162" s="9"/>
      <c r="I162" s="10"/>
      <c r="J162" s="10"/>
      <c r="K162" s="10"/>
      <c r="N162" s="9"/>
      <c r="O162" s="10"/>
      <c r="P162" s="10"/>
      <c r="Q162" s="10"/>
      <c r="R162" s="160"/>
      <c r="S162" s="160"/>
      <c r="T162" s="160"/>
      <c r="U162" s="9"/>
      <c r="V162" s="10"/>
      <c r="W162" s="10"/>
      <c r="X162" s="10"/>
    </row>
    <row r="163" spans="1:24" ht="15">
      <c r="A163" s="9"/>
      <c r="B163" s="10"/>
      <c r="C163" s="10"/>
      <c r="D163" s="10"/>
      <c r="E163" s="304"/>
      <c r="F163" s="304"/>
      <c r="G163" s="304"/>
      <c r="H163" s="9"/>
      <c r="I163" s="10"/>
      <c r="J163" s="10"/>
      <c r="K163" s="10"/>
      <c r="N163" s="9"/>
      <c r="O163" s="10"/>
      <c r="P163" s="10"/>
      <c r="Q163" s="10"/>
      <c r="R163" s="160"/>
      <c r="S163" s="160"/>
      <c r="T163" s="160"/>
      <c r="U163" s="9"/>
      <c r="V163" s="10"/>
      <c r="W163" s="10"/>
      <c r="X163" s="10"/>
    </row>
    <row r="164" spans="1:24" ht="15">
      <c r="A164" s="9"/>
      <c r="B164" s="10"/>
      <c r="C164" s="10"/>
      <c r="D164" s="10"/>
      <c r="E164" s="304"/>
      <c r="F164" s="304"/>
      <c r="G164" s="304"/>
      <c r="H164" s="9"/>
      <c r="I164" s="10"/>
      <c r="J164" s="10"/>
      <c r="K164" s="10"/>
      <c r="N164" s="9"/>
      <c r="O164" s="10"/>
      <c r="P164" s="10"/>
      <c r="Q164" s="10"/>
      <c r="R164" s="160"/>
      <c r="S164" s="160"/>
      <c r="T164" s="160"/>
      <c r="U164" s="9"/>
      <c r="V164" s="10"/>
      <c r="W164" s="10"/>
      <c r="X164" s="10"/>
    </row>
    <row r="165" spans="1:24" ht="15">
      <c r="A165" s="73" t="s">
        <v>6</v>
      </c>
      <c r="B165" s="74">
        <f>SUM(B159:B164)</f>
        <v>0</v>
      </c>
      <c r="C165" s="75">
        <f>SUM(C159:C164)</f>
        <v>0</v>
      </c>
      <c r="D165" s="76">
        <f>SUM(D159:D164)</f>
        <v>0</v>
      </c>
      <c r="E165" s="317"/>
      <c r="F165" s="317"/>
      <c r="G165" s="317"/>
      <c r="H165" s="11" t="s">
        <v>6</v>
      </c>
      <c r="I165" s="26">
        <f>SUM(I159:I164)</f>
        <v>0</v>
      </c>
      <c r="J165" s="24">
        <f>SUM(J159:J164)</f>
        <v>0</v>
      </c>
      <c r="K165" s="25">
        <f>SUM(K159:K164)</f>
        <v>0</v>
      </c>
      <c r="N165" s="33" t="s">
        <v>6</v>
      </c>
      <c r="O165" s="23">
        <f>SUM(O159:O164)</f>
        <v>0</v>
      </c>
      <c r="P165" s="24">
        <f>SUM(P159:P164)</f>
        <v>0</v>
      </c>
      <c r="Q165" s="25">
        <f>SUM(Q159:Q164)</f>
        <v>0</v>
      </c>
      <c r="R165" s="162"/>
      <c r="S165" s="162"/>
      <c r="T165" s="162"/>
      <c r="U165" s="11" t="s">
        <v>6</v>
      </c>
      <c r="V165" s="26">
        <f>SUM(V159:V164)</f>
        <v>0</v>
      </c>
      <c r="W165" s="24">
        <f>SUM(W159:W164)</f>
        <v>0</v>
      </c>
      <c r="X165" s="25">
        <f>SUM(X159:X164)</f>
        <v>0</v>
      </c>
    </row>
    <row r="166" spans="1:24" ht="22.5">
      <c r="A166" s="34" t="s">
        <v>7</v>
      </c>
      <c r="B166" s="13"/>
      <c r="C166" s="13"/>
      <c r="D166" s="14">
        <f>IF(Munka1!N106="","",IF(B165&gt;I165,2,IF(I165&gt;B165,0,1)))</f>
        <v>1</v>
      </c>
      <c r="E166" s="27">
        <f>SUM(D165:D166)</f>
        <v>1</v>
      </c>
      <c r="F166" s="35"/>
      <c r="G166" s="28">
        <f>SUM(K165:K166)</f>
        <v>1</v>
      </c>
      <c r="H166" s="36"/>
      <c r="I166" s="13"/>
      <c r="J166" s="13"/>
      <c r="K166" s="17">
        <f>2-D166</f>
        <v>1</v>
      </c>
      <c r="N166" s="34" t="s">
        <v>7</v>
      </c>
      <c r="O166" s="13"/>
      <c r="P166" s="13"/>
      <c r="Q166" s="14">
        <f>IF(Munka1!A126="","",IF(O165&gt;V165,2,IF(V165&gt;O165,0,1)))</f>
        <v>1</v>
      </c>
      <c r="R166" s="27">
        <f>SUM(Q165:Q166)</f>
        <v>1</v>
      </c>
      <c r="S166" s="35"/>
      <c r="T166" s="28">
        <f>SUM(X165:X166)</f>
        <v>1</v>
      </c>
      <c r="U166" s="36"/>
      <c r="V166" s="13"/>
      <c r="W166" s="13"/>
      <c r="X166" s="17">
        <f>2-Q166</f>
        <v>1</v>
      </c>
    </row>
  </sheetData>
  <sheetProtection/>
  <mergeCells count="82">
    <mergeCell ref="E161:G165"/>
    <mergeCell ref="C156:H156"/>
    <mergeCell ref="A157:D157"/>
    <mergeCell ref="H157:K157"/>
    <mergeCell ref="N150:Q150"/>
    <mergeCell ref="U150:X150"/>
    <mergeCell ref="N157:Q157"/>
    <mergeCell ref="U157:X157"/>
    <mergeCell ref="A138:D138"/>
    <mergeCell ref="H138:K138"/>
    <mergeCell ref="N138:Q138"/>
    <mergeCell ref="U138:X138"/>
    <mergeCell ref="R142:T146"/>
    <mergeCell ref="A150:D150"/>
    <mergeCell ref="H150:K150"/>
    <mergeCell ref="D149:H149"/>
    <mergeCell ref="Q149:U149"/>
    <mergeCell ref="C128:H128"/>
    <mergeCell ref="A129:D129"/>
    <mergeCell ref="H129:K129"/>
    <mergeCell ref="U129:X129"/>
    <mergeCell ref="N129:Q129"/>
    <mergeCell ref="P128:U128"/>
    <mergeCell ref="A109:D109"/>
    <mergeCell ref="H109:K109"/>
    <mergeCell ref="U109:X109"/>
    <mergeCell ref="N109:Q109"/>
    <mergeCell ref="A117:D117"/>
    <mergeCell ref="E121:G125"/>
    <mergeCell ref="H117:K117"/>
    <mergeCell ref="U117:X117"/>
    <mergeCell ref="R121:T125"/>
    <mergeCell ref="N117:Q117"/>
    <mergeCell ref="H89:K89"/>
    <mergeCell ref="A89:D89"/>
    <mergeCell ref="A97:D97"/>
    <mergeCell ref="H97:K97"/>
    <mergeCell ref="U89:X89"/>
    <mergeCell ref="N89:Q89"/>
    <mergeCell ref="O96:R96"/>
    <mergeCell ref="N97:Q97"/>
    <mergeCell ref="U97:X97"/>
    <mergeCell ref="A68:D68"/>
    <mergeCell ref="H68:K68"/>
    <mergeCell ref="E80:G84"/>
    <mergeCell ref="H76:K76"/>
    <mergeCell ref="A76:D76"/>
    <mergeCell ref="U68:X68"/>
    <mergeCell ref="N68:Q68"/>
    <mergeCell ref="U76:X76"/>
    <mergeCell ref="N76:Q76"/>
    <mergeCell ref="E9:G12"/>
    <mergeCell ref="A4:D4"/>
    <mergeCell ref="H4:K4"/>
    <mergeCell ref="U26:X26"/>
    <mergeCell ref="N26:Q26"/>
    <mergeCell ref="U53:X53"/>
    <mergeCell ref="A17:D17"/>
    <mergeCell ref="H17:K17"/>
    <mergeCell ref="E19:G20"/>
    <mergeCell ref="E27:G28"/>
    <mergeCell ref="R57:T60"/>
    <mergeCell ref="N53:Q53"/>
    <mergeCell ref="N45:Q45"/>
    <mergeCell ref="U45:X45"/>
    <mergeCell ref="U37:X37"/>
    <mergeCell ref="Q36:U36"/>
    <mergeCell ref="N37:Q37"/>
    <mergeCell ref="N4:Q4"/>
    <mergeCell ref="U4:X4"/>
    <mergeCell ref="R8:T11"/>
    <mergeCell ref="Q15:U15"/>
    <mergeCell ref="N16:Q16"/>
    <mergeCell ref="U16:X16"/>
    <mergeCell ref="E54:G57"/>
    <mergeCell ref="B48:H48"/>
    <mergeCell ref="A49:D49"/>
    <mergeCell ref="H49:K49"/>
    <mergeCell ref="H25:K25"/>
    <mergeCell ref="A34:D34"/>
    <mergeCell ref="H34:K34"/>
    <mergeCell ref="A25:D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4"/>
  <sheetViews>
    <sheetView zoomScalePageLayoutView="0" workbookViewId="0" topLeftCell="A28">
      <selection activeCell="Q50" sqref="Q50"/>
    </sheetView>
  </sheetViews>
  <sheetFormatPr defaultColWidth="9.140625" defaultRowHeight="15"/>
  <cols>
    <col min="1" max="1" width="15.8515625" style="235" customWidth="1"/>
    <col min="2" max="4" width="9.140625" style="235" customWidth="1"/>
    <col min="5" max="5" width="4.8515625" style="235" customWidth="1"/>
    <col min="6" max="6" width="2.00390625" style="235" customWidth="1"/>
    <col min="7" max="7" width="3.7109375" style="235" customWidth="1"/>
    <col min="8" max="8" width="17.28125" style="235" customWidth="1"/>
    <col min="9" max="16384" width="9.140625" style="235" customWidth="1"/>
  </cols>
  <sheetData>
    <row r="2" spans="1:11" ht="15">
      <c r="A2" s="234" t="s">
        <v>0</v>
      </c>
      <c r="B2" s="138"/>
      <c r="C2" s="338" t="s">
        <v>129</v>
      </c>
      <c r="D2" s="338"/>
      <c r="E2" s="338"/>
      <c r="F2" s="338"/>
      <c r="G2" s="338"/>
      <c r="H2" s="138"/>
      <c r="I2" s="2">
        <v>11</v>
      </c>
      <c r="J2" s="138" t="s">
        <v>1</v>
      </c>
      <c r="K2" s="138"/>
    </row>
    <row r="3" spans="1:11" ht="15">
      <c r="A3" s="328" t="str">
        <f>A11</f>
        <v>Csákánydoroszló TE</v>
      </c>
      <c r="B3" s="329"/>
      <c r="C3" s="329"/>
      <c r="D3" s="330"/>
      <c r="E3" s="236"/>
      <c r="F3" s="237"/>
      <c r="G3" s="238"/>
      <c r="H3" s="328" t="str">
        <f>H11</f>
        <v>Soproni Sörguritók SE</v>
      </c>
      <c r="I3" s="329"/>
      <c r="J3" s="329"/>
      <c r="K3" s="330"/>
    </row>
    <row r="4" spans="1:12" ht="15">
      <c r="A4" s="125" t="s">
        <v>2</v>
      </c>
      <c r="B4" s="125" t="s">
        <v>3</v>
      </c>
      <c r="C4" s="125" t="s">
        <v>4</v>
      </c>
      <c r="D4" s="8" t="s">
        <v>5</v>
      </c>
      <c r="E4" s="239"/>
      <c r="F4" s="240"/>
      <c r="G4" s="128"/>
      <c r="H4" s="241" t="s">
        <v>2</v>
      </c>
      <c r="I4" s="125" t="s">
        <v>3</v>
      </c>
      <c r="J4" s="125" t="s">
        <v>4</v>
      </c>
      <c r="K4" s="8" t="s">
        <v>5</v>
      </c>
      <c r="L4" s="277"/>
    </row>
    <row r="5" spans="1:11" ht="15">
      <c r="A5" s="258" t="s">
        <v>108</v>
      </c>
      <c r="B5" s="253">
        <v>569</v>
      </c>
      <c r="C5" s="253">
        <v>4</v>
      </c>
      <c r="D5" s="253">
        <v>1</v>
      </c>
      <c r="E5" s="254"/>
      <c r="F5" s="255"/>
      <c r="G5" s="256"/>
      <c r="H5" s="258" t="s">
        <v>116</v>
      </c>
      <c r="I5" s="253">
        <v>491</v>
      </c>
      <c r="J5" s="253">
        <v>0</v>
      </c>
      <c r="K5" s="253">
        <v>0</v>
      </c>
    </row>
    <row r="6" spans="1:11" ht="15">
      <c r="A6" s="257" t="s">
        <v>115</v>
      </c>
      <c r="B6" s="242">
        <v>517</v>
      </c>
      <c r="C6" s="242">
        <v>2</v>
      </c>
      <c r="D6" s="242">
        <v>1</v>
      </c>
      <c r="E6" s="239"/>
      <c r="F6" s="240"/>
      <c r="G6" s="128"/>
      <c r="H6" s="257" t="s">
        <v>117</v>
      </c>
      <c r="I6" s="242">
        <v>496</v>
      </c>
      <c r="J6" s="242">
        <v>2</v>
      </c>
      <c r="K6" s="242">
        <v>0</v>
      </c>
    </row>
    <row r="7" spans="1:11" ht="15">
      <c r="A7" s="243" t="s">
        <v>6</v>
      </c>
      <c r="B7" s="132">
        <f>SUM(B5:B6)</f>
        <v>1086</v>
      </c>
      <c r="C7" s="133">
        <f>SUM(C5:C6)</f>
        <v>6</v>
      </c>
      <c r="D7" s="133">
        <f>SUM(D5:D6)</f>
        <v>2</v>
      </c>
      <c r="E7" s="135"/>
      <c r="F7" s="135"/>
      <c r="G7" s="135"/>
      <c r="H7" s="244" t="s">
        <v>6</v>
      </c>
      <c r="I7" s="132">
        <f>SUM(I5:I6)</f>
        <v>987</v>
      </c>
      <c r="J7" s="133">
        <f>SUM(J5:J6)</f>
        <v>2</v>
      </c>
      <c r="K7" s="133">
        <f>SUM(K5:K6)</f>
        <v>0</v>
      </c>
    </row>
    <row r="8" spans="1:11" ht="15">
      <c r="A8" s="269" t="s">
        <v>7</v>
      </c>
      <c r="B8" s="270"/>
      <c r="C8" s="270"/>
      <c r="D8" s="271">
        <f>IF(B7&gt;I7,2,IF(I7&gt;B7,0,1))</f>
        <v>2</v>
      </c>
      <c r="E8" s="272">
        <f>SUM(D7:D8)</f>
        <v>4</v>
      </c>
      <c r="F8" s="273"/>
      <c r="G8" s="274">
        <f>SUM(K7:K8)</f>
        <v>0</v>
      </c>
      <c r="H8" s="275"/>
      <c r="I8" s="270"/>
      <c r="J8" s="270"/>
      <c r="K8" s="276">
        <f>2-D8</f>
        <v>0</v>
      </c>
    </row>
    <row r="10" spans="1:10" ht="15">
      <c r="A10" s="234" t="s">
        <v>8</v>
      </c>
      <c r="C10" s="338" t="s">
        <v>129</v>
      </c>
      <c r="D10" s="338"/>
      <c r="E10" s="338"/>
      <c r="F10" s="338"/>
      <c r="G10" s="338"/>
      <c r="H10" s="245"/>
      <c r="I10" s="2">
        <v>11</v>
      </c>
      <c r="J10" s="138" t="s">
        <v>1</v>
      </c>
    </row>
    <row r="11" spans="1:11" ht="15">
      <c r="A11" s="323" t="s">
        <v>118</v>
      </c>
      <c r="B11" s="324"/>
      <c r="C11" s="324"/>
      <c r="D11" s="325"/>
      <c r="E11" s="246"/>
      <c r="F11" s="237"/>
      <c r="G11" s="237"/>
      <c r="H11" s="306" t="s">
        <v>119</v>
      </c>
      <c r="I11" s="307"/>
      <c r="J11" s="307"/>
      <c r="K11" s="308"/>
    </row>
    <row r="12" spans="1:11" ht="15">
      <c r="A12" s="8" t="s">
        <v>2</v>
      </c>
      <c r="B12" s="8" t="s">
        <v>3</v>
      </c>
      <c r="C12" s="8" t="s">
        <v>4</v>
      </c>
      <c r="D12" s="8" t="s">
        <v>5</v>
      </c>
      <c r="E12" s="247"/>
      <c r="F12" s="29"/>
      <c r="G12" s="248"/>
      <c r="H12" s="249" t="s">
        <v>2</v>
      </c>
      <c r="I12" s="8" t="s">
        <v>3</v>
      </c>
      <c r="J12" s="8" t="s">
        <v>4</v>
      </c>
      <c r="K12" s="8" t="s">
        <v>5</v>
      </c>
    </row>
    <row r="13" spans="1:11" ht="15">
      <c r="A13" s="259" t="s">
        <v>120</v>
      </c>
      <c r="B13" s="242">
        <v>560</v>
      </c>
      <c r="C13" s="242">
        <v>2</v>
      </c>
      <c r="D13" s="242">
        <v>1</v>
      </c>
      <c r="E13" s="250"/>
      <c r="F13" s="29"/>
      <c r="G13" s="248"/>
      <c r="H13" s="260" t="s">
        <v>123</v>
      </c>
      <c r="I13" s="251">
        <v>552</v>
      </c>
      <c r="J13" s="251">
        <v>2</v>
      </c>
      <c r="K13" s="251">
        <v>0</v>
      </c>
    </row>
    <row r="14" spans="1:11" ht="15">
      <c r="A14" s="257" t="s">
        <v>109</v>
      </c>
      <c r="B14" s="242">
        <v>609</v>
      </c>
      <c r="C14" s="242">
        <v>3</v>
      </c>
      <c r="D14" s="242">
        <v>1</v>
      </c>
      <c r="E14" s="252"/>
      <c r="F14" s="252"/>
      <c r="G14" s="252"/>
      <c r="H14" s="260" t="s">
        <v>124</v>
      </c>
      <c r="I14" s="251">
        <v>559</v>
      </c>
      <c r="J14" s="251">
        <v>1</v>
      </c>
      <c r="K14" s="251">
        <v>0</v>
      </c>
    </row>
    <row r="15" spans="1:11" ht="15">
      <c r="A15" s="257" t="s">
        <v>110</v>
      </c>
      <c r="B15" s="242">
        <v>563</v>
      </c>
      <c r="C15" s="242">
        <v>2</v>
      </c>
      <c r="D15" s="242">
        <v>1</v>
      </c>
      <c r="E15" s="252"/>
      <c r="F15" s="252"/>
      <c r="G15" s="252"/>
      <c r="H15" s="260" t="s">
        <v>125</v>
      </c>
      <c r="I15" s="251">
        <v>545</v>
      </c>
      <c r="J15" s="251">
        <v>2</v>
      </c>
      <c r="K15" s="251">
        <v>0</v>
      </c>
    </row>
    <row r="16" spans="1:11" ht="15">
      <c r="A16" s="257" t="s">
        <v>121</v>
      </c>
      <c r="B16" s="242">
        <v>552</v>
      </c>
      <c r="C16" s="242">
        <v>2</v>
      </c>
      <c r="D16" s="242">
        <v>1</v>
      </c>
      <c r="E16" s="252"/>
      <c r="F16" s="252"/>
      <c r="G16" s="252"/>
      <c r="H16" s="260" t="s">
        <v>126</v>
      </c>
      <c r="I16" s="251">
        <v>538</v>
      </c>
      <c r="J16" s="251">
        <v>2</v>
      </c>
      <c r="K16" s="251">
        <v>0</v>
      </c>
    </row>
    <row r="17" spans="1:11" ht="15">
      <c r="A17" s="257" t="s">
        <v>122</v>
      </c>
      <c r="B17" s="242">
        <v>571</v>
      </c>
      <c r="C17" s="242">
        <v>2</v>
      </c>
      <c r="D17" s="242">
        <v>1</v>
      </c>
      <c r="E17" s="160"/>
      <c r="F17" s="160"/>
      <c r="G17" s="161"/>
      <c r="H17" s="260" t="s">
        <v>127</v>
      </c>
      <c r="I17" s="251">
        <v>569</v>
      </c>
      <c r="J17" s="251">
        <v>2</v>
      </c>
      <c r="K17" s="261">
        <v>0</v>
      </c>
    </row>
    <row r="18" spans="1:11" ht="15">
      <c r="A18" s="257" t="s">
        <v>111</v>
      </c>
      <c r="B18" s="242">
        <v>599</v>
      </c>
      <c r="C18" s="242">
        <v>2</v>
      </c>
      <c r="D18" s="242">
        <v>1</v>
      </c>
      <c r="E18" s="160"/>
      <c r="F18" s="160"/>
      <c r="G18" s="161"/>
      <c r="H18" s="260" t="s">
        <v>128</v>
      </c>
      <c r="I18" s="251">
        <v>570</v>
      </c>
      <c r="J18" s="251">
        <v>1</v>
      </c>
      <c r="K18" s="251">
        <v>0</v>
      </c>
    </row>
    <row r="19" spans="1:11" ht="15">
      <c r="A19" s="262" t="s">
        <v>6</v>
      </c>
      <c r="B19" s="263">
        <f>SUM(B13:B18)</f>
        <v>3454</v>
      </c>
      <c r="C19" s="264">
        <f>SUM(C13:C18)</f>
        <v>13</v>
      </c>
      <c r="D19" s="265">
        <f>SUM(D13:D18)</f>
        <v>6</v>
      </c>
      <c r="E19" s="266"/>
      <c r="F19" s="266"/>
      <c r="G19" s="267"/>
      <c r="H19" s="268" t="s">
        <v>6</v>
      </c>
      <c r="I19" s="263">
        <f>SUM(I13:I18)</f>
        <v>3333</v>
      </c>
      <c r="J19" s="264">
        <f>SUM(J13:J18)</f>
        <v>10</v>
      </c>
      <c r="K19" s="265">
        <f>SUM(K13:K18)</f>
        <v>0</v>
      </c>
    </row>
    <row r="20" spans="1:11" ht="15">
      <c r="A20" s="262" t="s">
        <v>7</v>
      </c>
      <c r="B20" s="263"/>
      <c r="C20" s="264"/>
      <c r="D20" s="265">
        <f>IF(A12="","",IF(B19&gt;I19,2,IF(I19&gt;B19,0,1)))</f>
        <v>2</v>
      </c>
      <c r="E20" s="262">
        <f>SUM(D19:D20)</f>
        <v>8</v>
      </c>
      <c r="F20" s="263"/>
      <c r="G20" s="264">
        <f>SUM(K19:K20)</f>
        <v>0</v>
      </c>
      <c r="H20" s="262"/>
      <c r="I20" s="263"/>
      <c r="J20" s="264"/>
      <c r="K20" s="265">
        <f>2-D20</f>
        <v>0</v>
      </c>
    </row>
    <row r="23" spans="1:11" ht="15">
      <c r="A23" s="234" t="s">
        <v>0</v>
      </c>
      <c r="B23" s="138"/>
      <c r="C23" s="338" t="s">
        <v>135</v>
      </c>
      <c r="D23" s="338"/>
      <c r="E23" s="338"/>
      <c r="F23" s="338"/>
      <c r="G23" s="338"/>
      <c r="H23" s="138"/>
      <c r="I23" s="2">
        <v>4</v>
      </c>
      <c r="J23" s="138" t="s">
        <v>1</v>
      </c>
      <c r="K23" s="138"/>
    </row>
    <row r="24" spans="1:11" ht="15">
      <c r="A24" s="328" t="str">
        <f>A32</f>
        <v>Kőszegi SK</v>
      </c>
      <c r="B24" s="329"/>
      <c r="C24" s="329"/>
      <c r="D24" s="330"/>
      <c r="E24" s="236"/>
      <c r="F24" s="237"/>
      <c r="G24" s="238"/>
      <c r="H24" s="328" t="str">
        <f>H32</f>
        <v>Pécsi TSE</v>
      </c>
      <c r="I24" s="329"/>
      <c r="J24" s="329"/>
      <c r="K24" s="330"/>
    </row>
    <row r="25" spans="1:11" ht="15">
      <c r="A25" s="125" t="s">
        <v>2</v>
      </c>
      <c r="B25" s="125" t="s">
        <v>3</v>
      </c>
      <c r="C25" s="125" t="s">
        <v>4</v>
      </c>
      <c r="D25" s="8" t="s">
        <v>5</v>
      </c>
      <c r="E25" s="239"/>
      <c r="F25" s="240"/>
      <c r="G25" s="128"/>
      <c r="H25" s="241" t="s">
        <v>2</v>
      </c>
      <c r="I25" s="125" t="s">
        <v>3</v>
      </c>
      <c r="J25" s="125" t="s">
        <v>4</v>
      </c>
      <c r="K25" s="8" t="s">
        <v>5</v>
      </c>
    </row>
    <row r="26" spans="1:11" ht="15">
      <c r="A26" s="9" t="s">
        <v>114</v>
      </c>
      <c r="B26" s="10">
        <v>490</v>
      </c>
      <c r="C26" s="10">
        <v>2</v>
      </c>
      <c r="D26" s="10">
        <v>1</v>
      </c>
      <c r="E26" s="254"/>
      <c r="F26" s="255"/>
      <c r="G26" s="256"/>
      <c r="H26" s="9" t="s">
        <v>145</v>
      </c>
      <c r="I26" s="10">
        <v>460</v>
      </c>
      <c r="J26" s="10">
        <v>2</v>
      </c>
      <c r="K26" s="10">
        <v>0</v>
      </c>
    </row>
    <row r="27" spans="1:11" ht="22.5">
      <c r="A27" s="9" t="s">
        <v>112</v>
      </c>
      <c r="B27" s="10">
        <v>511</v>
      </c>
      <c r="C27" s="10">
        <v>4</v>
      </c>
      <c r="D27" s="10">
        <v>1</v>
      </c>
      <c r="E27" s="239"/>
      <c r="F27" s="240"/>
      <c r="G27" s="128"/>
      <c r="H27" s="9" t="s">
        <v>147</v>
      </c>
      <c r="I27" s="10">
        <v>442</v>
      </c>
      <c r="J27" s="10">
        <v>0</v>
      </c>
      <c r="K27" s="10">
        <v>0</v>
      </c>
    </row>
    <row r="28" spans="1:11" ht="15">
      <c r="A28" s="243" t="s">
        <v>6</v>
      </c>
      <c r="B28" s="132">
        <f>SUM(B26:B27)</f>
        <v>1001</v>
      </c>
      <c r="C28" s="133">
        <f>SUM(C26:C27)</f>
        <v>6</v>
      </c>
      <c r="D28" s="133">
        <f>SUM(D26:D27)</f>
        <v>2</v>
      </c>
      <c r="E28" s="135"/>
      <c r="F28" s="135"/>
      <c r="G28" s="135"/>
      <c r="H28" s="244" t="s">
        <v>6</v>
      </c>
      <c r="I28" s="132">
        <f>SUM(I26:I27)</f>
        <v>902</v>
      </c>
      <c r="J28" s="133">
        <f>SUM(J26:J27)</f>
        <v>2</v>
      </c>
      <c r="K28" s="133">
        <f>SUM(K26:K27)</f>
        <v>0</v>
      </c>
    </row>
    <row r="29" spans="1:11" ht="15">
      <c r="A29" s="269" t="s">
        <v>7</v>
      </c>
      <c r="B29" s="270"/>
      <c r="C29" s="270"/>
      <c r="D29" s="271">
        <f>IF(B28&gt;I28,2,IF(I28&gt;B28,0,1))</f>
        <v>2</v>
      </c>
      <c r="E29" s="272">
        <f>SUM(D28:D29)</f>
        <v>4</v>
      </c>
      <c r="F29" s="273"/>
      <c r="G29" s="274">
        <f>SUM(K28:K29)</f>
        <v>0</v>
      </c>
      <c r="H29" s="275"/>
      <c r="I29" s="270"/>
      <c r="J29" s="270"/>
      <c r="K29" s="276">
        <f>2-D29</f>
        <v>0</v>
      </c>
    </row>
    <row r="31" spans="1:12" ht="15">
      <c r="A31" s="234" t="s">
        <v>8</v>
      </c>
      <c r="C31" s="338" t="s">
        <v>135</v>
      </c>
      <c r="D31" s="338"/>
      <c r="E31" s="338"/>
      <c r="F31" s="338"/>
      <c r="G31" s="338"/>
      <c r="H31" s="245"/>
      <c r="I31" s="2">
        <v>4</v>
      </c>
      <c r="J31" s="138" t="s">
        <v>1</v>
      </c>
      <c r="L31"/>
    </row>
    <row r="32" spans="1:12" ht="15">
      <c r="A32" s="323" t="s">
        <v>148</v>
      </c>
      <c r="B32" s="324"/>
      <c r="C32" s="324"/>
      <c r="D32" s="325"/>
      <c r="E32" s="246"/>
      <c r="F32" s="237"/>
      <c r="G32" s="237"/>
      <c r="H32" s="306" t="s">
        <v>92</v>
      </c>
      <c r="I32" s="307"/>
      <c r="J32" s="307"/>
      <c r="K32" s="308"/>
      <c r="L32"/>
    </row>
    <row r="33" spans="1:12" ht="15">
      <c r="A33" s="8" t="s">
        <v>2</v>
      </c>
      <c r="B33" s="8" t="s">
        <v>3</v>
      </c>
      <c r="C33" s="8" t="s">
        <v>4</v>
      </c>
      <c r="D33" s="8" t="s">
        <v>5</v>
      </c>
      <c r="E33" s="247"/>
      <c r="F33" s="29"/>
      <c r="G33" s="248"/>
      <c r="H33" s="249" t="s">
        <v>2</v>
      </c>
      <c r="I33" s="8" t="s">
        <v>3</v>
      </c>
      <c r="J33" s="8" t="s">
        <v>4</v>
      </c>
      <c r="K33" s="8" t="s">
        <v>5</v>
      </c>
      <c r="L33"/>
    </row>
    <row r="34" spans="1:11" ht="15">
      <c r="A34" s="9" t="s">
        <v>99</v>
      </c>
      <c r="B34" s="10">
        <v>521</v>
      </c>
      <c r="C34" s="10">
        <v>1</v>
      </c>
      <c r="D34" s="10">
        <v>0</v>
      </c>
      <c r="E34" s="250"/>
      <c r="F34" s="29"/>
      <c r="G34" s="248"/>
      <c r="H34" s="9" t="s">
        <v>139</v>
      </c>
      <c r="I34" s="10">
        <v>545</v>
      </c>
      <c r="J34" s="10">
        <v>3</v>
      </c>
      <c r="K34" s="10">
        <v>1</v>
      </c>
    </row>
    <row r="35" spans="1:11" ht="15">
      <c r="A35" s="9" t="s">
        <v>113</v>
      </c>
      <c r="B35" s="10">
        <v>556</v>
      </c>
      <c r="C35" s="10">
        <v>3</v>
      </c>
      <c r="D35" s="10">
        <v>1</v>
      </c>
      <c r="E35" s="252"/>
      <c r="F35" s="252"/>
      <c r="G35" s="252"/>
      <c r="H35" s="9" t="s">
        <v>140</v>
      </c>
      <c r="I35" s="10">
        <v>520</v>
      </c>
      <c r="J35" s="10">
        <v>1</v>
      </c>
      <c r="K35" s="10">
        <v>0</v>
      </c>
    </row>
    <row r="36" spans="1:11" ht="15">
      <c r="A36" s="9" t="s">
        <v>136</v>
      </c>
      <c r="B36" s="10">
        <v>516</v>
      </c>
      <c r="C36" s="10">
        <v>3</v>
      </c>
      <c r="D36" s="10">
        <v>1</v>
      </c>
      <c r="E36" s="252"/>
      <c r="F36" s="252"/>
      <c r="G36" s="252"/>
      <c r="H36" s="9" t="s">
        <v>141</v>
      </c>
      <c r="I36" s="10">
        <v>494</v>
      </c>
      <c r="J36" s="10">
        <v>1</v>
      </c>
      <c r="K36" s="10">
        <v>0</v>
      </c>
    </row>
    <row r="37" spans="1:11" ht="15">
      <c r="A37" s="9" t="s">
        <v>137</v>
      </c>
      <c r="B37" s="10">
        <v>523</v>
      </c>
      <c r="C37" s="10">
        <v>3.5</v>
      </c>
      <c r="D37" s="10">
        <v>1</v>
      </c>
      <c r="E37" s="252"/>
      <c r="F37" s="252"/>
      <c r="G37" s="252"/>
      <c r="H37" s="9" t="s">
        <v>142</v>
      </c>
      <c r="I37" s="10">
        <v>490</v>
      </c>
      <c r="J37" s="10">
        <v>0.5</v>
      </c>
      <c r="K37" s="10">
        <v>0</v>
      </c>
    </row>
    <row r="38" spans="1:11" ht="15">
      <c r="A38" s="9" t="s">
        <v>138</v>
      </c>
      <c r="B38" s="10">
        <v>548</v>
      </c>
      <c r="C38" s="10">
        <v>1</v>
      </c>
      <c r="D38" s="10">
        <v>0</v>
      </c>
      <c r="E38" s="160"/>
      <c r="F38" s="160"/>
      <c r="G38" s="161"/>
      <c r="H38" s="9" t="s">
        <v>143</v>
      </c>
      <c r="I38" s="10">
        <v>546</v>
      </c>
      <c r="J38" s="10">
        <v>3</v>
      </c>
      <c r="K38" s="10">
        <v>1</v>
      </c>
    </row>
    <row r="39" spans="1:11" ht="22.5">
      <c r="A39" s="9" t="s">
        <v>146</v>
      </c>
      <c r="B39" s="10">
        <v>483</v>
      </c>
      <c r="C39" s="10">
        <v>1</v>
      </c>
      <c r="D39" s="10">
        <v>0</v>
      </c>
      <c r="E39" s="160"/>
      <c r="F39" s="160"/>
      <c r="G39" s="161"/>
      <c r="H39" s="9" t="s">
        <v>144</v>
      </c>
      <c r="I39" s="10">
        <v>506</v>
      </c>
      <c r="J39" s="10">
        <v>3</v>
      </c>
      <c r="K39" s="10">
        <v>1</v>
      </c>
    </row>
    <row r="40" spans="1:11" ht="15">
      <c r="A40" s="262" t="s">
        <v>6</v>
      </c>
      <c r="B40" s="263">
        <f>SUM(B34:B39)</f>
        <v>3147</v>
      </c>
      <c r="C40" s="264">
        <f>SUM(C34:C39)</f>
        <v>12.5</v>
      </c>
      <c r="D40" s="265">
        <f>SUM(D34:D39)</f>
        <v>3</v>
      </c>
      <c r="E40" s="266"/>
      <c r="F40" s="266"/>
      <c r="G40" s="267"/>
      <c r="H40" s="268" t="s">
        <v>6</v>
      </c>
      <c r="I40" s="263">
        <f>SUM(I34:I39)</f>
        <v>3101</v>
      </c>
      <c r="J40" s="264">
        <f>SUM(J34:J39)</f>
        <v>11.5</v>
      </c>
      <c r="K40" s="265">
        <f>SUM(K34:K39)</f>
        <v>3</v>
      </c>
    </row>
    <row r="41" spans="1:11" ht="15">
      <c r="A41" s="262" t="s">
        <v>7</v>
      </c>
      <c r="B41" s="263"/>
      <c r="C41" s="264"/>
      <c r="D41" s="265">
        <f>IF(A33="","",IF(B40&gt;I40,2,IF(I40&gt;B40,0,1)))</f>
        <v>2</v>
      </c>
      <c r="E41" s="284">
        <f>SUM(D40:D41)</f>
        <v>5</v>
      </c>
      <c r="F41" s="263"/>
      <c r="G41" s="264">
        <f>SUM(K40:K41)</f>
        <v>3</v>
      </c>
      <c r="H41" s="262"/>
      <c r="I41" s="263"/>
      <c r="J41" s="264"/>
      <c r="K41" s="265">
        <f>2-D41</f>
        <v>0</v>
      </c>
    </row>
    <row r="44" spans="1:11" ht="15">
      <c r="A44" s="1" t="s">
        <v>11</v>
      </c>
      <c r="B44" s="42"/>
      <c r="C44" s="338" t="s">
        <v>135</v>
      </c>
      <c r="D44" s="338"/>
      <c r="E44" s="338"/>
      <c r="F44" s="338"/>
      <c r="G44" s="338"/>
      <c r="H44" s="3"/>
      <c r="I44" s="283">
        <v>5</v>
      </c>
      <c r="J44" s="32" t="s">
        <v>1</v>
      </c>
      <c r="K44" s="3"/>
    </row>
    <row r="45" spans="1:11" ht="15">
      <c r="A45" s="323" t="s">
        <v>130</v>
      </c>
      <c r="B45" s="324"/>
      <c r="C45" s="324"/>
      <c r="D45" s="325"/>
      <c r="E45" s="5"/>
      <c r="F45" s="6"/>
      <c r="G45" s="7"/>
      <c r="H45" s="323" t="s">
        <v>95</v>
      </c>
      <c r="I45" s="324"/>
      <c r="J45" s="324"/>
      <c r="K45" s="325"/>
    </row>
    <row r="46" spans="1:11" ht="15">
      <c r="A46" s="18" t="s">
        <v>2</v>
      </c>
      <c r="B46" s="8" t="s">
        <v>3</v>
      </c>
      <c r="C46" s="8" t="s">
        <v>4</v>
      </c>
      <c r="D46" s="8" t="s">
        <v>5</v>
      </c>
      <c r="E46" s="19"/>
      <c r="F46" s="20"/>
      <c r="G46" s="21"/>
      <c r="H46" s="22" t="s">
        <v>2</v>
      </c>
      <c r="I46" s="8" t="s">
        <v>3</v>
      </c>
      <c r="J46" s="8" t="s">
        <v>4</v>
      </c>
      <c r="K46" s="8" t="s">
        <v>5</v>
      </c>
    </row>
    <row r="47" spans="1:11" ht="15">
      <c r="A47" s="278" t="s">
        <v>131</v>
      </c>
      <c r="B47" s="280">
        <v>446</v>
      </c>
      <c r="C47" s="280">
        <v>1</v>
      </c>
      <c r="D47" s="280">
        <v>0</v>
      </c>
      <c r="E47" s="19"/>
      <c r="F47" s="20"/>
      <c r="G47" s="21"/>
      <c r="H47" s="278" t="s">
        <v>103</v>
      </c>
      <c r="I47" s="280">
        <v>447</v>
      </c>
      <c r="J47" s="280">
        <v>1</v>
      </c>
      <c r="K47" s="280">
        <v>1</v>
      </c>
    </row>
    <row r="48" spans="1:11" ht="15">
      <c r="A48" s="278" t="s">
        <v>105</v>
      </c>
      <c r="B48" s="280">
        <v>396</v>
      </c>
      <c r="C48" s="280">
        <v>0</v>
      </c>
      <c r="D48" s="280">
        <v>0</v>
      </c>
      <c r="E48" s="45"/>
      <c r="F48" s="45"/>
      <c r="G48" s="45"/>
      <c r="H48" s="278" t="s">
        <v>132</v>
      </c>
      <c r="I48" s="280">
        <v>410</v>
      </c>
      <c r="J48" s="280">
        <v>2</v>
      </c>
      <c r="K48" s="280">
        <v>1</v>
      </c>
    </row>
    <row r="49" spans="1:11" ht="26.25">
      <c r="A49" s="279" t="s">
        <v>133</v>
      </c>
      <c r="B49" s="280">
        <v>409</v>
      </c>
      <c r="C49" s="280">
        <v>0</v>
      </c>
      <c r="D49" s="280">
        <v>0</v>
      </c>
      <c r="E49" s="160"/>
      <c r="F49" s="160"/>
      <c r="G49" s="161"/>
      <c r="H49" s="279" t="s">
        <v>100</v>
      </c>
      <c r="I49" s="280">
        <v>468</v>
      </c>
      <c r="J49" s="280">
        <v>2</v>
      </c>
      <c r="K49" s="280">
        <v>1</v>
      </c>
    </row>
    <row r="50" spans="1:11" ht="15">
      <c r="A50" s="281" t="s">
        <v>104</v>
      </c>
      <c r="B50" s="280">
        <v>424</v>
      </c>
      <c r="C50" s="280">
        <v>0</v>
      </c>
      <c r="D50" s="280">
        <v>0</v>
      </c>
      <c r="E50" s="160"/>
      <c r="F50" s="160"/>
      <c r="G50" s="161"/>
      <c r="H50" s="282" t="s">
        <v>101</v>
      </c>
      <c r="I50" s="280">
        <v>427</v>
      </c>
      <c r="J50" s="280">
        <v>2</v>
      </c>
      <c r="K50" s="280">
        <v>1</v>
      </c>
    </row>
    <row r="51" spans="1:11" ht="15">
      <c r="A51" s="281" t="s">
        <v>106</v>
      </c>
      <c r="B51" s="280">
        <v>454</v>
      </c>
      <c r="C51" s="280">
        <v>2</v>
      </c>
      <c r="D51" s="280">
        <v>1</v>
      </c>
      <c r="E51" s="160"/>
      <c r="F51" s="160"/>
      <c r="G51" s="161"/>
      <c r="H51" s="282" t="s">
        <v>134</v>
      </c>
      <c r="I51" s="280">
        <v>402</v>
      </c>
      <c r="J51" s="280">
        <v>0</v>
      </c>
      <c r="K51" s="280">
        <v>0</v>
      </c>
    </row>
    <row r="52" spans="1:11" ht="15">
      <c r="A52" s="281" t="s">
        <v>107</v>
      </c>
      <c r="B52" s="280">
        <v>453</v>
      </c>
      <c r="C52" s="280">
        <v>1</v>
      </c>
      <c r="D52" s="280">
        <v>1</v>
      </c>
      <c r="E52" s="162"/>
      <c r="F52" s="162"/>
      <c r="G52" s="163"/>
      <c r="H52" s="282" t="s">
        <v>102</v>
      </c>
      <c r="I52" s="280">
        <v>435</v>
      </c>
      <c r="J52" s="280">
        <v>1</v>
      </c>
      <c r="K52" s="280">
        <v>0</v>
      </c>
    </row>
    <row r="53" spans="1:11" ht="15">
      <c r="A53" s="262" t="s">
        <v>6</v>
      </c>
      <c r="B53" s="263">
        <f>SUM(B47:B52)</f>
        <v>2582</v>
      </c>
      <c r="C53" s="264">
        <f>SUM(C47:C52)</f>
        <v>4</v>
      </c>
      <c r="D53" s="265">
        <f>SUM(D47:D52)</f>
        <v>2</v>
      </c>
      <c r="E53" s="39"/>
      <c r="F53" s="39"/>
      <c r="G53" s="40"/>
      <c r="H53" s="262" t="s">
        <v>6</v>
      </c>
      <c r="I53" s="262">
        <f>SUM(I47:I52)</f>
        <v>2589</v>
      </c>
      <c r="J53" s="263">
        <f>SUM(J47:J52)</f>
        <v>8</v>
      </c>
      <c r="K53" s="264">
        <f>SUM(K47:K52)</f>
        <v>4</v>
      </c>
    </row>
    <row r="54" spans="1:11" ht="15">
      <c r="A54" s="262" t="s">
        <v>7</v>
      </c>
      <c r="B54" s="263"/>
      <c r="C54" s="264"/>
      <c r="D54" s="265">
        <f>IF(A46="","",IF(B53&gt;I53,2,IF(I53&gt;B53,0,1)))</f>
        <v>0</v>
      </c>
      <c r="E54" s="284">
        <f>SUM(D53:D54)</f>
        <v>2</v>
      </c>
      <c r="F54" s="263"/>
      <c r="G54" s="264">
        <f>SUM(K53:K54)</f>
        <v>6</v>
      </c>
      <c r="H54" s="262"/>
      <c r="I54" s="263"/>
      <c r="J54" s="264"/>
      <c r="K54" s="265">
        <f>2-D54</f>
        <v>2</v>
      </c>
    </row>
  </sheetData>
  <sheetProtection/>
  <mergeCells count="15">
    <mergeCell ref="A45:D45"/>
    <mergeCell ref="H45:K45"/>
    <mergeCell ref="C23:G23"/>
    <mergeCell ref="A24:D24"/>
    <mergeCell ref="H24:K24"/>
    <mergeCell ref="A32:D32"/>
    <mergeCell ref="H32:K32"/>
    <mergeCell ref="C31:G31"/>
    <mergeCell ref="A3:D3"/>
    <mergeCell ref="H3:K3"/>
    <mergeCell ref="A11:D11"/>
    <mergeCell ref="H11:K11"/>
    <mergeCell ref="C44:G44"/>
    <mergeCell ref="C2:G2"/>
    <mergeCell ref="C10:G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2015-12-07T14:13:56Z</dcterms:modified>
  <cp:category/>
  <cp:version/>
  <cp:contentType/>
  <cp:contentStatus/>
</cp:coreProperties>
</file>