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öhrer László\Desktop\"/>
    </mc:Choice>
  </mc:AlternateContent>
  <bookViews>
    <workbookView xWindow="0" yWindow="0" windowWidth="20400" windowHeight="7755" tabRatio="752"/>
  </bookViews>
  <sheets>
    <sheet name="1 forduló" sheetId="6" r:id="rId1"/>
    <sheet name="2 forduló" sheetId="2" r:id="rId2"/>
    <sheet name="3 forduló" sheetId="3" r:id="rId3"/>
    <sheet name="4 forduló" sheetId="4" r:id="rId4"/>
    <sheet name="a 4 forduló összesítése" sheetId="5" r:id="rId5"/>
  </sheets>
  <calcPr calcId="152511"/>
  <fileRecoveryPr repairLoad="1"/>
</workbook>
</file>

<file path=xl/calcChain.xml><?xml version="1.0" encoding="utf-8"?>
<calcChain xmlns="http://schemas.openxmlformats.org/spreadsheetml/2006/main">
  <c r="M63" i="3" l="1"/>
  <c r="E12" i="5"/>
  <c r="E13" i="5"/>
  <c r="E14" i="5"/>
  <c r="E15" i="5"/>
  <c r="E16" i="5"/>
  <c r="E17" i="5"/>
  <c r="E11" i="5"/>
  <c r="B12" i="5"/>
  <c r="C12" i="5"/>
  <c r="B13" i="5"/>
  <c r="C13" i="5"/>
  <c r="B14" i="5"/>
  <c r="C14" i="5"/>
  <c r="B15" i="5"/>
  <c r="C15" i="5"/>
  <c r="B16" i="5"/>
  <c r="C16" i="5"/>
  <c r="B17" i="5"/>
  <c r="C17" i="5"/>
  <c r="C11" i="5"/>
  <c r="B11" i="5"/>
  <c r="M59" i="4"/>
  <c r="S59" i="4" s="1"/>
  <c r="R59" i="4"/>
  <c r="D59" i="4"/>
  <c r="E59" i="4"/>
  <c r="F59" i="4" s="1"/>
  <c r="M59" i="3"/>
  <c r="D59" i="3" s="1"/>
  <c r="R59" i="3"/>
  <c r="S59" i="3" s="1"/>
  <c r="J60" i="5"/>
  <c r="M53" i="2"/>
  <c r="D53" i="2" s="1"/>
  <c r="R53" i="2"/>
  <c r="S53" i="2"/>
  <c r="E53" i="2"/>
  <c r="R95" i="6"/>
  <c r="M95" i="6"/>
  <c r="D95" i="6" s="1"/>
  <c r="E95" i="6"/>
  <c r="R94" i="6"/>
  <c r="E94" i="6" s="1"/>
  <c r="M94" i="6"/>
  <c r="D94" i="6" s="1"/>
  <c r="R93" i="6"/>
  <c r="E93" i="6" s="1"/>
  <c r="M93" i="6"/>
  <c r="D93" i="6" s="1"/>
  <c r="F93" i="6" s="1"/>
  <c r="G81" i="5" s="1"/>
  <c r="R92" i="6"/>
  <c r="M92" i="6"/>
  <c r="D92" i="6" s="1"/>
  <c r="E92" i="6"/>
  <c r="R91" i="6"/>
  <c r="M91" i="6"/>
  <c r="D91" i="6" s="1"/>
  <c r="E91" i="6"/>
  <c r="R90" i="6"/>
  <c r="E90" i="6" s="1"/>
  <c r="M90" i="6"/>
  <c r="D90" i="6" s="1"/>
  <c r="R86" i="6"/>
  <c r="E86" i="6" s="1"/>
  <c r="M86" i="6"/>
  <c r="D86" i="6" s="1"/>
  <c r="R85" i="6"/>
  <c r="M85" i="6"/>
  <c r="D85" i="6" s="1"/>
  <c r="E85" i="6"/>
  <c r="R84" i="6"/>
  <c r="M84" i="6"/>
  <c r="D84" i="6" s="1"/>
  <c r="E84" i="6"/>
  <c r="R83" i="6"/>
  <c r="E83" i="6" s="1"/>
  <c r="M83" i="6"/>
  <c r="D83" i="6" s="1"/>
  <c r="R82" i="6"/>
  <c r="E82" i="6" s="1"/>
  <c r="M82" i="6"/>
  <c r="D82" i="6" s="1"/>
  <c r="F82" i="6" s="1"/>
  <c r="G71" i="5" s="1"/>
  <c r="R81" i="6"/>
  <c r="M81" i="6"/>
  <c r="D81" i="6" s="1"/>
  <c r="E81" i="6"/>
  <c r="R80" i="6"/>
  <c r="M80" i="6"/>
  <c r="D80" i="6" s="1"/>
  <c r="E80" i="6"/>
  <c r="R79" i="6"/>
  <c r="E79" i="6" s="1"/>
  <c r="M79" i="6"/>
  <c r="D79" i="6" s="1"/>
  <c r="R78" i="6"/>
  <c r="E78" i="6" s="1"/>
  <c r="M78" i="6"/>
  <c r="D78" i="6" s="1"/>
  <c r="R77" i="6"/>
  <c r="M77" i="6"/>
  <c r="D77" i="6" s="1"/>
  <c r="E77" i="6"/>
  <c r="R76" i="6"/>
  <c r="M76" i="6"/>
  <c r="D76" i="6" s="1"/>
  <c r="E76" i="6"/>
  <c r="R75" i="6"/>
  <c r="E75" i="6" s="1"/>
  <c r="M75" i="6"/>
  <c r="D75" i="6" s="1"/>
  <c r="R74" i="6"/>
  <c r="E74" i="6" s="1"/>
  <c r="M74" i="6"/>
  <c r="D74" i="6" s="1"/>
  <c r="F74" i="6" s="1"/>
  <c r="G63" i="5" s="1"/>
  <c r="R70" i="6"/>
  <c r="M70" i="6"/>
  <c r="D70" i="6" s="1"/>
  <c r="E70" i="6"/>
  <c r="R69" i="6"/>
  <c r="M69" i="6"/>
  <c r="D69" i="6" s="1"/>
  <c r="E69" i="6"/>
  <c r="R68" i="6"/>
  <c r="E68" i="6" s="1"/>
  <c r="M68" i="6"/>
  <c r="D68" i="6" s="1"/>
  <c r="R67" i="6"/>
  <c r="E67" i="6" s="1"/>
  <c r="M67" i="6"/>
  <c r="D67" i="6" s="1"/>
  <c r="R66" i="6"/>
  <c r="M66" i="6"/>
  <c r="D66" i="6" s="1"/>
  <c r="E66" i="6"/>
  <c r="R65" i="6"/>
  <c r="M65" i="6"/>
  <c r="D65" i="6" s="1"/>
  <c r="E65" i="6"/>
  <c r="R64" i="6"/>
  <c r="E64" i="6" s="1"/>
  <c r="M64" i="6"/>
  <c r="D64" i="6" s="1"/>
  <c r="R63" i="6"/>
  <c r="E63" i="6" s="1"/>
  <c r="M63" i="6"/>
  <c r="D63" i="6" s="1"/>
  <c r="F63" i="6" s="1"/>
  <c r="G55" i="5" s="1"/>
  <c r="R62" i="6"/>
  <c r="M62" i="6"/>
  <c r="D62" i="6" s="1"/>
  <c r="E62" i="6"/>
  <c r="R61" i="6"/>
  <c r="M61" i="6"/>
  <c r="D61" i="6" s="1"/>
  <c r="E61" i="6"/>
  <c r="R60" i="6"/>
  <c r="E60" i="6" s="1"/>
  <c r="M60" i="6"/>
  <c r="D60" i="6" s="1"/>
  <c r="R59" i="6"/>
  <c r="E59" i="6" s="1"/>
  <c r="M59" i="6"/>
  <c r="D59" i="6" s="1"/>
  <c r="R58" i="6"/>
  <c r="M58" i="6"/>
  <c r="D58" i="6" s="1"/>
  <c r="E58" i="6"/>
  <c r="R57" i="6"/>
  <c r="M57" i="6"/>
  <c r="D57" i="6" s="1"/>
  <c r="E57" i="6"/>
  <c r="R56" i="6"/>
  <c r="E56" i="6" s="1"/>
  <c r="M56" i="6"/>
  <c r="D56" i="6" s="1"/>
  <c r="R55" i="6"/>
  <c r="E55" i="6" s="1"/>
  <c r="M55" i="6"/>
  <c r="D55" i="6" s="1"/>
  <c r="F55" i="6" s="1"/>
  <c r="G59" i="5" s="1"/>
  <c r="R54" i="6"/>
  <c r="M54" i="6"/>
  <c r="D54" i="6" s="1"/>
  <c r="E54" i="6"/>
  <c r="R53" i="6"/>
  <c r="M53" i="6"/>
  <c r="D53" i="6" s="1"/>
  <c r="E53" i="6"/>
  <c r="R52" i="6"/>
  <c r="E52" i="6" s="1"/>
  <c r="M52" i="6"/>
  <c r="D52" i="6" s="1"/>
  <c r="R51" i="6"/>
  <c r="E51" i="6" s="1"/>
  <c r="M51" i="6"/>
  <c r="D51" i="6" s="1"/>
  <c r="R50" i="6"/>
  <c r="M50" i="6"/>
  <c r="D50" i="6" s="1"/>
  <c r="E50" i="6"/>
  <c r="R46" i="6"/>
  <c r="M46" i="6"/>
  <c r="D46" i="6" s="1"/>
  <c r="E46" i="6"/>
  <c r="R45" i="6"/>
  <c r="E45" i="6" s="1"/>
  <c r="M45" i="6"/>
  <c r="D45" i="6" s="1"/>
  <c r="R44" i="6"/>
  <c r="E44" i="6" s="1"/>
  <c r="M44" i="6"/>
  <c r="D44" i="6" s="1"/>
  <c r="F44" i="6" s="1"/>
  <c r="G38" i="5" s="1"/>
  <c r="R43" i="6"/>
  <c r="M43" i="6"/>
  <c r="D43" i="6" s="1"/>
  <c r="E43" i="6"/>
  <c r="R42" i="6"/>
  <c r="M42" i="6"/>
  <c r="D42" i="6" s="1"/>
  <c r="E42" i="6"/>
  <c r="R41" i="6"/>
  <c r="E41" i="6" s="1"/>
  <c r="M41" i="6"/>
  <c r="D41" i="6" s="1"/>
  <c r="R40" i="6"/>
  <c r="E40" i="6" s="1"/>
  <c r="M40" i="6"/>
  <c r="D40" i="6" s="1"/>
  <c r="A36" i="6"/>
  <c r="R33" i="6"/>
  <c r="M33" i="6"/>
  <c r="D33" i="6" s="1"/>
  <c r="R32" i="6"/>
  <c r="M32" i="6"/>
  <c r="D32" i="6"/>
  <c r="R31" i="6"/>
  <c r="M31" i="6"/>
  <c r="D31" i="6"/>
  <c r="R27" i="6"/>
  <c r="S27" i="6" s="1"/>
  <c r="M27" i="6"/>
  <c r="D27" i="6" s="1"/>
  <c r="R26" i="6"/>
  <c r="M26" i="6"/>
  <c r="D26" i="6" s="1"/>
  <c r="R25" i="6"/>
  <c r="M25" i="6"/>
  <c r="D25" i="6" s="1"/>
  <c r="R24" i="6"/>
  <c r="S24" i="6" s="1"/>
  <c r="M24" i="6"/>
  <c r="D24" i="6"/>
  <c r="R20" i="6"/>
  <c r="S20" i="6" s="1"/>
  <c r="M20" i="6"/>
  <c r="D20" i="6" s="1"/>
  <c r="R19" i="6"/>
  <c r="M19" i="6"/>
  <c r="D19" i="6" s="1"/>
  <c r="R18" i="6"/>
  <c r="M18" i="6"/>
  <c r="D18" i="6"/>
  <c r="R17" i="6"/>
  <c r="M17" i="6"/>
  <c r="D17" i="6"/>
  <c r="R16" i="6"/>
  <c r="S16" i="6" s="1"/>
  <c r="M16" i="6"/>
  <c r="D16" i="6" s="1"/>
  <c r="R15" i="6"/>
  <c r="M15" i="6"/>
  <c r="D15" i="6" s="1"/>
  <c r="R14" i="6"/>
  <c r="M14" i="6"/>
  <c r="D14" i="6" s="1"/>
  <c r="R13" i="6"/>
  <c r="S13" i="6" s="1"/>
  <c r="M13" i="6"/>
  <c r="D13" i="6"/>
  <c r="R12" i="6"/>
  <c r="S12" i="6" s="1"/>
  <c r="M12" i="6"/>
  <c r="D12" i="6" s="1"/>
  <c r="R11" i="6"/>
  <c r="M11" i="6"/>
  <c r="D11" i="6" s="1"/>
  <c r="R7" i="6"/>
  <c r="M7" i="6"/>
  <c r="D7" i="6"/>
  <c r="R6" i="6"/>
  <c r="S6" i="6" s="1"/>
  <c r="M6" i="6"/>
  <c r="D6" i="6"/>
  <c r="S11" i="6" l="1"/>
  <c r="S19" i="6"/>
  <c r="S33" i="6"/>
  <c r="F50" i="6"/>
  <c r="F58" i="6"/>
  <c r="G50" i="5" s="1"/>
  <c r="F66" i="6"/>
  <c r="F77" i="6"/>
  <c r="G66" i="5" s="1"/>
  <c r="F85" i="6"/>
  <c r="G74" i="5" s="1"/>
  <c r="S15" i="6"/>
  <c r="S26" i="6"/>
  <c r="F40" i="6"/>
  <c r="G34" i="5" s="1"/>
  <c r="F43" i="6"/>
  <c r="G37" i="5" s="1"/>
  <c r="F51" i="6"/>
  <c r="F54" i="6"/>
  <c r="F59" i="6"/>
  <c r="G51" i="5" s="1"/>
  <c r="F62" i="6"/>
  <c r="G54" i="5" s="1"/>
  <c r="F67" i="6"/>
  <c r="F70" i="6"/>
  <c r="F78" i="6"/>
  <c r="G67" i="5" s="1"/>
  <c r="F81" i="6"/>
  <c r="G70" i="5" s="1"/>
  <c r="F86" i="6"/>
  <c r="G75" i="5" s="1"/>
  <c r="F92" i="6"/>
  <c r="G80" i="5" s="1"/>
  <c r="S7" i="6"/>
  <c r="S14" i="6"/>
  <c r="S18" i="6"/>
  <c r="S25" i="6"/>
  <c r="S32" i="6"/>
  <c r="F42" i="6"/>
  <c r="G36" i="5" s="1"/>
  <c r="F46" i="6"/>
  <c r="G40" i="5" s="1"/>
  <c r="F53" i="6"/>
  <c r="G58" i="5" s="1"/>
  <c r="F57" i="6"/>
  <c r="G49" i="5" s="1"/>
  <c r="F61" i="6"/>
  <c r="G53" i="5" s="1"/>
  <c r="F65" i="6"/>
  <c r="F69" i="6"/>
  <c r="F76" i="6"/>
  <c r="G65" i="5" s="1"/>
  <c r="F80" i="6"/>
  <c r="G69" i="5" s="1"/>
  <c r="F84" i="6"/>
  <c r="G73" i="5" s="1"/>
  <c r="F91" i="6"/>
  <c r="G79" i="5" s="1"/>
  <c r="F95" i="6"/>
  <c r="G83" i="5" s="1"/>
  <c r="S17" i="6"/>
  <c r="S31" i="6"/>
  <c r="F41" i="6"/>
  <c r="G35" i="5" s="1"/>
  <c r="F45" i="6"/>
  <c r="G39" i="5" s="1"/>
  <c r="F52" i="6"/>
  <c r="F56" i="6"/>
  <c r="G48" i="5" s="1"/>
  <c r="F60" i="6"/>
  <c r="G52" i="5" s="1"/>
  <c r="F64" i="6"/>
  <c r="G56" i="5" s="1"/>
  <c r="F68" i="6"/>
  <c r="F75" i="6"/>
  <c r="G64" i="5" s="1"/>
  <c r="F79" i="6"/>
  <c r="G68" i="5" s="1"/>
  <c r="F83" i="6"/>
  <c r="G72" i="5" s="1"/>
  <c r="F90" i="6"/>
  <c r="G78" i="5" s="1"/>
  <c r="F94" i="6"/>
  <c r="G82" i="5" s="1"/>
  <c r="E59" i="3"/>
  <c r="F59" i="3"/>
  <c r="I60" i="5" s="1"/>
  <c r="F53" i="2"/>
  <c r="H60" i="5" s="1"/>
  <c r="S40" i="6"/>
  <c r="S41" i="6"/>
  <c r="S42" i="6"/>
  <c r="S43" i="6"/>
  <c r="S44" i="6"/>
  <c r="S45" i="6"/>
  <c r="S46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90" i="6"/>
  <c r="S91" i="6"/>
  <c r="S92" i="6"/>
  <c r="S93" i="6"/>
  <c r="S94" i="6"/>
  <c r="S95" i="6"/>
  <c r="E6" i="6"/>
  <c r="F6" i="6" s="1"/>
  <c r="E7" i="6"/>
  <c r="F7" i="6" s="1"/>
  <c r="E11" i="6"/>
  <c r="F11" i="6" s="1"/>
  <c r="G11" i="5" s="1"/>
  <c r="E12" i="6"/>
  <c r="F12" i="6" s="1"/>
  <c r="G12" i="5" s="1"/>
  <c r="E13" i="6"/>
  <c r="F13" i="6" s="1"/>
  <c r="E14" i="6"/>
  <c r="F14" i="6" s="1"/>
  <c r="E15" i="6"/>
  <c r="F15" i="6" s="1"/>
  <c r="G13" i="5" s="1"/>
  <c r="E16" i="6"/>
  <c r="F16" i="6" s="1"/>
  <c r="G14" i="5" s="1"/>
  <c r="E17" i="6"/>
  <c r="F17" i="6" s="1"/>
  <c r="G15" i="5" s="1"/>
  <c r="E18" i="6"/>
  <c r="F18" i="6" s="1"/>
  <c r="G16" i="5" s="1"/>
  <c r="E19" i="6"/>
  <c r="F19" i="6" s="1"/>
  <c r="G17" i="5" s="1"/>
  <c r="E20" i="6"/>
  <c r="F20" i="6" s="1"/>
  <c r="E24" i="6"/>
  <c r="F24" i="6" s="1"/>
  <c r="G21" i="5" s="1"/>
  <c r="E25" i="6"/>
  <c r="F25" i="6" s="1"/>
  <c r="G22" i="5" s="1"/>
  <c r="E26" i="6"/>
  <c r="F26" i="6" s="1"/>
  <c r="G23" i="5" s="1"/>
  <c r="E27" i="6"/>
  <c r="F27" i="6" s="1"/>
  <c r="G24" i="5" s="1"/>
  <c r="E31" i="6"/>
  <c r="F31" i="6" s="1"/>
  <c r="E32" i="6"/>
  <c r="F32" i="6" s="1"/>
  <c r="E33" i="6"/>
  <c r="F33" i="6" s="1"/>
  <c r="R82" i="4"/>
  <c r="E82" i="4" s="1"/>
  <c r="M82" i="4"/>
  <c r="D82" i="4" s="1"/>
  <c r="R81" i="4"/>
  <c r="E81" i="4" s="1"/>
  <c r="M81" i="4"/>
  <c r="D81" i="4" s="1"/>
  <c r="R80" i="4"/>
  <c r="M80" i="4"/>
  <c r="D80" i="4" s="1"/>
  <c r="E80" i="4"/>
  <c r="R79" i="4"/>
  <c r="M79" i="4"/>
  <c r="D79" i="4" s="1"/>
  <c r="E79" i="4"/>
  <c r="R78" i="4"/>
  <c r="E78" i="4" s="1"/>
  <c r="M78" i="4"/>
  <c r="D78" i="4" s="1"/>
  <c r="R77" i="4"/>
  <c r="E77" i="4" s="1"/>
  <c r="M77" i="4"/>
  <c r="D77" i="4" s="1"/>
  <c r="R74" i="4"/>
  <c r="M74" i="4"/>
  <c r="D74" i="4" s="1"/>
  <c r="E74" i="4"/>
  <c r="R73" i="4"/>
  <c r="M73" i="4"/>
  <c r="D73" i="4" s="1"/>
  <c r="E73" i="4"/>
  <c r="R72" i="4"/>
  <c r="E72" i="4" s="1"/>
  <c r="M72" i="4"/>
  <c r="D72" i="4" s="1"/>
  <c r="R71" i="4"/>
  <c r="E71" i="4" s="1"/>
  <c r="M71" i="4"/>
  <c r="D71" i="4" s="1"/>
  <c r="R70" i="4"/>
  <c r="M70" i="4"/>
  <c r="D70" i="4" s="1"/>
  <c r="E70" i="4"/>
  <c r="R69" i="4"/>
  <c r="M69" i="4"/>
  <c r="D69" i="4" s="1"/>
  <c r="E69" i="4"/>
  <c r="R68" i="4"/>
  <c r="E68" i="4" s="1"/>
  <c r="M68" i="4"/>
  <c r="D68" i="4" s="1"/>
  <c r="R67" i="4"/>
  <c r="E67" i="4" s="1"/>
  <c r="M67" i="4"/>
  <c r="D67" i="4" s="1"/>
  <c r="R66" i="4"/>
  <c r="M66" i="4"/>
  <c r="D66" i="4" s="1"/>
  <c r="E66" i="4"/>
  <c r="R65" i="4"/>
  <c r="M65" i="4"/>
  <c r="D65" i="4" s="1"/>
  <c r="E65" i="4"/>
  <c r="R64" i="4"/>
  <c r="E64" i="4" s="1"/>
  <c r="M64" i="4"/>
  <c r="D64" i="4" s="1"/>
  <c r="R63" i="4"/>
  <c r="E63" i="4" s="1"/>
  <c r="M63" i="4"/>
  <c r="D63" i="4" s="1"/>
  <c r="R62" i="4"/>
  <c r="M62" i="4"/>
  <c r="D62" i="4" s="1"/>
  <c r="E62" i="4"/>
  <c r="R58" i="4"/>
  <c r="M58" i="4"/>
  <c r="D58" i="4" s="1"/>
  <c r="E58" i="4"/>
  <c r="R57" i="4"/>
  <c r="E57" i="4" s="1"/>
  <c r="M57" i="4"/>
  <c r="D57" i="4" s="1"/>
  <c r="R56" i="4"/>
  <c r="E56" i="4" s="1"/>
  <c r="M56" i="4"/>
  <c r="D56" i="4" s="1"/>
  <c r="R55" i="4"/>
  <c r="E55" i="4" s="1"/>
  <c r="M55" i="4"/>
  <c r="D55" i="4" s="1"/>
  <c r="R54" i="4"/>
  <c r="M54" i="4"/>
  <c r="D54" i="4" s="1"/>
  <c r="E54" i="4"/>
  <c r="R53" i="4"/>
  <c r="M53" i="4"/>
  <c r="E53" i="4"/>
  <c r="D53" i="4"/>
  <c r="R52" i="4"/>
  <c r="M52" i="4"/>
  <c r="D52" i="4" s="1"/>
  <c r="E52" i="4"/>
  <c r="R51" i="4"/>
  <c r="E51" i="4" s="1"/>
  <c r="M51" i="4"/>
  <c r="D51" i="4"/>
  <c r="R50" i="4"/>
  <c r="E50" i="4" s="1"/>
  <c r="M50" i="4"/>
  <c r="D50" i="4"/>
  <c r="R49" i="4"/>
  <c r="E49" i="4" s="1"/>
  <c r="M49" i="4"/>
  <c r="D49" i="4" s="1"/>
  <c r="R48" i="4"/>
  <c r="E48" i="4" s="1"/>
  <c r="M48" i="4"/>
  <c r="D48" i="4" s="1"/>
  <c r="R47" i="4"/>
  <c r="M47" i="4"/>
  <c r="D47" i="4" s="1"/>
  <c r="E47" i="4"/>
  <c r="R39" i="4"/>
  <c r="M39" i="4"/>
  <c r="D39" i="4" s="1"/>
  <c r="E39" i="4"/>
  <c r="R38" i="4"/>
  <c r="E38" i="4" s="1"/>
  <c r="M38" i="4"/>
  <c r="D38" i="4" s="1"/>
  <c r="R37" i="4"/>
  <c r="E37" i="4" s="1"/>
  <c r="M37" i="4"/>
  <c r="D37" i="4" s="1"/>
  <c r="R36" i="4"/>
  <c r="M36" i="4"/>
  <c r="D36" i="4" s="1"/>
  <c r="E36" i="4"/>
  <c r="R35" i="4"/>
  <c r="M35" i="4"/>
  <c r="D35" i="4" s="1"/>
  <c r="E35" i="4"/>
  <c r="R34" i="4"/>
  <c r="E34" i="4" s="1"/>
  <c r="M34" i="4"/>
  <c r="D34" i="4" s="1"/>
  <c r="R33" i="4"/>
  <c r="E33" i="4" s="1"/>
  <c r="M33" i="4"/>
  <c r="D33" i="4" s="1"/>
  <c r="R29" i="4"/>
  <c r="M29" i="4"/>
  <c r="D29" i="4" s="1"/>
  <c r="R28" i="4"/>
  <c r="M28" i="4"/>
  <c r="D28" i="4" s="1"/>
  <c r="R27" i="4"/>
  <c r="M27" i="4"/>
  <c r="D27" i="4" s="1"/>
  <c r="R23" i="4"/>
  <c r="E23" i="4" s="1"/>
  <c r="M23" i="4"/>
  <c r="D23" i="4"/>
  <c r="R22" i="4"/>
  <c r="E22" i="4" s="1"/>
  <c r="M22" i="4"/>
  <c r="R21" i="4"/>
  <c r="E21" i="4" s="1"/>
  <c r="M21" i="4"/>
  <c r="R20" i="4"/>
  <c r="M20" i="4"/>
  <c r="E20" i="4"/>
  <c r="R16" i="4"/>
  <c r="M16" i="4"/>
  <c r="E16" i="4"/>
  <c r="D16" i="4"/>
  <c r="R15" i="4"/>
  <c r="M15" i="4"/>
  <c r="D15" i="4" s="1"/>
  <c r="R14" i="4"/>
  <c r="M14" i="4"/>
  <c r="D14" i="4" s="1"/>
  <c r="R13" i="4"/>
  <c r="M13" i="4"/>
  <c r="E13" i="4"/>
  <c r="D13" i="4"/>
  <c r="R12" i="4"/>
  <c r="M12" i="4"/>
  <c r="D12" i="4" s="1"/>
  <c r="R11" i="4"/>
  <c r="M11" i="4"/>
  <c r="D11" i="4" s="1"/>
  <c r="R10" i="4"/>
  <c r="M10" i="4"/>
  <c r="E10" i="4"/>
  <c r="R6" i="4"/>
  <c r="E6" i="4" s="1"/>
  <c r="M6" i="4"/>
  <c r="R82" i="3"/>
  <c r="E82" i="3" s="1"/>
  <c r="M82" i="3"/>
  <c r="D82" i="3" s="1"/>
  <c r="R81" i="3"/>
  <c r="E81" i="3" s="1"/>
  <c r="M81" i="3"/>
  <c r="D81" i="3" s="1"/>
  <c r="R80" i="3"/>
  <c r="M80" i="3"/>
  <c r="D80" i="3" s="1"/>
  <c r="E80" i="3"/>
  <c r="R79" i="3"/>
  <c r="M79" i="3"/>
  <c r="D79" i="3" s="1"/>
  <c r="E79" i="3"/>
  <c r="R78" i="3"/>
  <c r="E78" i="3" s="1"/>
  <c r="M78" i="3"/>
  <c r="D78" i="3" s="1"/>
  <c r="R77" i="3"/>
  <c r="E77" i="3" s="1"/>
  <c r="M77" i="3"/>
  <c r="D77" i="3" s="1"/>
  <c r="R74" i="3"/>
  <c r="M74" i="3"/>
  <c r="D74" i="3" s="1"/>
  <c r="E74" i="3"/>
  <c r="R73" i="3"/>
  <c r="M73" i="3"/>
  <c r="D73" i="3" s="1"/>
  <c r="E73" i="3"/>
  <c r="R72" i="3"/>
  <c r="E72" i="3" s="1"/>
  <c r="M72" i="3"/>
  <c r="D72" i="3" s="1"/>
  <c r="R71" i="3"/>
  <c r="E71" i="3" s="1"/>
  <c r="M71" i="3"/>
  <c r="D71" i="3" s="1"/>
  <c r="R70" i="3"/>
  <c r="M70" i="3"/>
  <c r="D70" i="3" s="1"/>
  <c r="E70" i="3"/>
  <c r="R69" i="3"/>
  <c r="M69" i="3"/>
  <c r="D69" i="3" s="1"/>
  <c r="E69" i="3"/>
  <c r="R68" i="3"/>
  <c r="E68" i="3" s="1"/>
  <c r="M68" i="3"/>
  <c r="D68" i="3" s="1"/>
  <c r="R67" i="3"/>
  <c r="E67" i="3" s="1"/>
  <c r="M67" i="3"/>
  <c r="D67" i="3" s="1"/>
  <c r="R66" i="3"/>
  <c r="M66" i="3"/>
  <c r="D66" i="3" s="1"/>
  <c r="E66" i="3"/>
  <c r="R65" i="3"/>
  <c r="M65" i="3"/>
  <c r="D65" i="3" s="1"/>
  <c r="E65" i="3"/>
  <c r="R64" i="3"/>
  <c r="E64" i="3" s="1"/>
  <c r="M64" i="3"/>
  <c r="D64" i="3" s="1"/>
  <c r="R63" i="3"/>
  <c r="E63" i="3" s="1"/>
  <c r="D63" i="3"/>
  <c r="R62" i="3"/>
  <c r="M62" i="3"/>
  <c r="E62" i="3"/>
  <c r="D62" i="3"/>
  <c r="R58" i="3"/>
  <c r="M58" i="3"/>
  <c r="E58" i="3"/>
  <c r="D58" i="3"/>
  <c r="R57" i="3"/>
  <c r="M57" i="3"/>
  <c r="D57" i="3" s="1"/>
  <c r="E57" i="3"/>
  <c r="R56" i="3"/>
  <c r="E56" i="3" s="1"/>
  <c r="M56" i="3"/>
  <c r="D56" i="3"/>
  <c r="R55" i="3"/>
  <c r="E55" i="3" s="1"/>
  <c r="M55" i="3"/>
  <c r="D55" i="3"/>
  <c r="R54" i="3"/>
  <c r="E54" i="3" s="1"/>
  <c r="M54" i="3"/>
  <c r="D54" i="3"/>
  <c r="R53" i="3"/>
  <c r="E53" i="3" s="1"/>
  <c r="M53" i="3"/>
  <c r="D53" i="3" s="1"/>
  <c r="R52" i="3"/>
  <c r="E52" i="3" s="1"/>
  <c r="M52" i="3"/>
  <c r="D52" i="3" s="1"/>
  <c r="R51" i="3"/>
  <c r="M51" i="3"/>
  <c r="D51" i="3" s="1"/>
  <c r="R50" i="3"/>
  <c r="E50" i="3" s="1"/>
  <c r="M50" i="3"/>
  <c r="D50" i="3" s="1"/>
  <c r="R49" i="3"/>
  <c r="E49" i="3" s="1"/>
  <c r="M49" i="3"/>
  <c r="D49" i="3" s="1"/>
  <c r="R48" i="3"/>
  <c r="M48" i="3"/>
  <c r="D48" i="3" s="1"/>
  <c r="E48" i="3"/>
  <c r="R47" i="3"/>
  <c r="M47" i="3"/>
  <c r="D47" i="3" s="1"/>
  <c r="E47" i="3"/>
  <c r="R39" i="3"/>
  <c r="E39" i="3" s="1"/>
  <c r="M39" i="3"/>
  <c r="D39" i="3"/>
  <c r="R38" i="3"/>
  <c r="E38" i="3" s="1"/>
  <c r="M38" i="3"/>
  <c r="D38" i="3" s="1"/>
  <c r="R37" i="3"/>
  <c r="E37" i="3" s="1"/>
  <c r="M37" i="3"/>
  <c r="D37" i="3" s="1"/>
  <c r="R36" i="3"/>
  <c r="M36" i="3"/>
  <c r="D36" i="3" s="1"/>
  <c r="E36" i="3"/>
  <c r="R35" i="3"/>
  <c r="M35" i="3"/>
  <c r="D35" i="3" s="1"/>
  <c r="E35" i="3"/>
  <c r="R34" i="3"/>
  <c r="E34" i="3" s="1"/>
  <c r="M34" i="3"/>
  <c r="D34" i="3" s="1"/>
  <c r="R33" i="3"/>
  <c r="E33" i="3" s="1"/>
  <c r="M33" i="3"/>
  <c r="D33" i="3" s="1"/>
  <c r="R29" i="3"/>
  <c r="M29" i="3"/>
  <c r="D29" i="3" s="1"/>
  <c r="R28" i="3"/>
  <c r="M28" i="3"/>
  <c r="D28" i="3" s="1"/>
  <c r="R27" i="3"/>
  <c r="M27" i="3"/>
  <c r="D27" i="3" s="1"/>
  <c r="R23" i="3"/>
  <c r="M23" i="3"/>
  <c r="D23" i="3" s="1"/>
  <c r="R22" i="3"/>
  <c r="M22" i="3"/>
  <c r="D22" i="3" s="1"/>
  <c r="R21" i="3"/>
  <c r="M21" i="3"/>
  <c r="D21" i="3" s="1"/>
  <c r="R20" i="3"/>
  <c r="M20" i="3"/>
  <c r="D20" i="3" s="1"/>
  <c r="R16" i="3"/>
  <c r="M16" i="3"/>
  <c r="D16" i="3" s="1"/>
  <c r="R15" i="3"/>
  <c r="M15" i="3"/>
  <c r="D15" i="3" s="1"/>
  <c r="R14" i="3"/>
  <c r="M14" i="3"/>
  <c r="D14" i="3" s="1"/>
  <c r="R13" i="3"/>
  <c r="M13" i="3"/>
  <c r="D13" i="3" s="1"/>
  <c r="R12" i="3"/>
  <c r="M12" i="3"/>
  <c r="D12" i="3" s="1"/>
  <c r="R11" i="3"/>
  <c r="M11" i="3"/>
  <c r="D11" i="3" s="1"/>
  <c r="R10" i="3"/>
  <c r="M10" i="3"/>
  <c r="D10" i="3" s="1"/>
  <c r="R6" i="3"/>
  <c r="M6" i="3"/>
  <c r="D6" i="3" s="1"/>
  <c r="R76" i="2"/>
  <c r="E76" i="2" s="1"/>
  <c r="M76" i="2"/>
  <c r="D76" i="2" s="1"/>
  <c r="R75" i="2"/>
  <c r="E75" i="2" s="1"/>
  <c r="M75" i="2"/>
  <c r="D75" i="2" s="1"/>
  <c r="R74" i="2"/>
  <c r="M74" i="2"/>
  <c r="D74" i="2" s="1"/>
  <c r="E74" i="2"/>
  <c r="R73" i="2"/>
  <c r="M73" i="2"/>
  <c r="D73" i="2" s="1"/>
  <c r="E73" i="2"/>
  <c r="R72" i="2"/>
  <c r="E72" i="2" s="1"/>
  <c r="M72" i="2"/>
  <c r="D72" i="2" s="1"/>
  <c r="R71" i="2"/>
  <c r="E71" i="2" s="1"/>
  <c r="M71" i="2"/>
  <c r="D71" i="2" s="1"/>
  <c r="R68" i="2"/>
  <c r="M68" i="2"/>
  <c r="D68" i="2" s="1"/>
  <c r="E68" i="2"/>
  <c r="R67" i="2"/>
  <c r="M67" i="2"/>
  <c r="D67" i="2" s="1"/>
  <c r="E67" i="2"/>
  <c r="R66" i="2"/>
  <c r="E66" i="2" s="1"/>
  <c r="M66" i="2"/>
  <c r="D66" i="2" s="1"/>
  <c r="R65" i="2"/>
  <c r="E65" i="2" s="1"/>
  <c r="M65" i="2"/>
  <c r="D65" i="2" s="1"/>
  <c r="R64" i="2"/>
  <c r="M64" i="2"/>
  <c r="D64" i="2" s="1"/>
  <c r="E64" i="2"/>
  <c r="R63" i="2"/>
  <c r="M63" i="2"/>
  <c r="D63" i="2" s="1"/>
  <c r="E63" i="2"/>
  <c r="R62" i="2"/>
  <c r="E62" i="2" s="1"/>
  <c r="M62" i="2"/>
  <c r="D62" i="2" s="1"/>
  <c r="R61" i="2"/>
  <c r="E61" i="2" s="1"/>
  <c r="M61" i="2"/>
  <c r="D61" i="2" s="1"/>
  <c r="R60" i="2"/>
  <c r="M60" i="2"/>
  <c r="D60" i="2" s="1"/>
  <c r="E60" i="2"/>
  <c r="R59" i="2"/>
  <c r="M59" i="2"/>
  <c r="D59" i="2" s="1"/>
  <c r="E59" i="2"/>
  <c r="R58" i="2"/>
  <c r="E58" i="2" s="1"/>
  <c r="M58" i="2"/>
  <c r="D58" i="2" s="1"/>
  <c r="R57" i="2"/>
  <c r="E57" i="2" s="1"/>
  <c r="M57" i="2"/>
  <c r="D57" i="2" s="1"/>
  <c r="R56" i="2"/>
  <c r="M56" i="2"/>
  <c r="D56" i="2" s="1"/>
  <c r="E56" i="2"/>
  <c r="R52" i="2"/>
  <c r="M52" i="2"/>
  <c r="D52" i="2" s="1"/>
  <c r="E52" i="2"/>
  <c r="R51" i="2"/>
  <c r="E51" i="2" s="1"/>
  <c r="M51" i="2"/>
  <c r="D51" i="2" s="1"/>
  <c r="R50" i="2"/>
  <c r="E50" i="2" s="1"/>
  <c r="M50" i="2"/>
  <c r="D50" i="2" s="1"/>
  <c r="R49" i="2"/>
  <c r="M49" i="2"/>
  <c r="D49" i="2" s="1"/>
  <c r="E49" i="2"/>
  <c r="R48" i="2"/>
  <c r="M48" i="2"/>
  <c r="D48" i="2" s="1"/>
  <c r="E48" i="2"/>
  <c r="R47" i="2"/>
  <c r="E47" i="2" s="1"/>
  <c r="M47" i="2"/>
  <c r="D47" i="2" s="1"/>
  <c r="R46" i="2"/>
  <c r="E46" i="2" s="1"/>
  <c r="M46" i="2"/>
  <c r="D46" i="2" s="1"/>
  <c r="R45" i="2"/>
  <c r="M45" i="2"/>
  <c r="D45" i="2" s="1"/>
  <c r="E45" i="2"/>
  <c r="R44" i="2"/>
  <c r="M44" i="2"/>
  <c r="D44" i="2" s="1"/>
  <c r="E44" i="2"/>
  <c r="R43" i="2"/>
  <c r="E43" i="2" s="1"/>
  <c r="M43" i="2"/>
  <c r="D43" i="2" s="1"/>
  <c r="R42" i="2"/>
  <c r="E42" i="2" s="1"/>
  <c r="M42" i="2"/>
  <c r="D42" i="2" s="1"/>
  <c r="R41" i="2"/>
  <c r="M41" i="2"/>
  <c r="D41" i="2" s="1"/>
  <c r="E41" i="2"/>
  <c r="R33" i="2"/>
  <c r="M33" i="2"/>
  <c r="D33" i="2" s="1"/>
  <c r="E33" i="2"/>
  <c r="R32" i="2"/>
  <c r="E32" i="2" s="1"/>
  <c r="M32" i="2"/>
  <c r="D32" i="2" s="1"/>
  <c r="R31" i="2"/>
  <c r="E31" i="2" s="1"/>
  <c r="M31" i="2"/>
  <c r="D31" i="2" s="1"/>
  <c r="R30" i="2"/>
  <c r="M30" i="2"/>
  <c r="D30" i="2" s="1"/>
  <c r="E30" i="2"/>
  <c r="R29" i="2"/>
  <c r="M29" i="2"/>
  <c r="D29" i="2" s="1"/>
  <c r="E29" i="2"/>
  <c r="R28" i="2"/>
  <c r="E28" i="2" s="1"/>
  <c r="M28" i="2"/>
  <c r="D28" i="2" s="1"/>
  <c r="R27" i="2"/>
  <c r="M27" i="2"/>
  <c r="D27" i="2" s="1"/>
  <c r="E27" i="2"/>
  <c r="R24" i="2"/>
  <c r="M24" i="2"/>
  <c r="D24" i="2" s="1"/>
  <c r="R23" i="2"/>
  <c r="M23" i="2"/>
  <c r="D23" i="2" s="1"/>
  <c r="R22" i="2"/>
  <c r="M22" i="2"/>
  <c r="D22" i="2" s="1"/>
  <c r="R19" i="2"/>
  <c r="M19" i="2"/>
  <c r="D19" i="2" s="1"/>
  <c r="R18" i="2"/>
  <c r="M18" i="2"/>
  <c r="D18" i="2" s="1"/>
  <c r="R17" i="2"/>
  <c r="M17" i="2"/>
  <c r="D17" i="2" s="1"/>
  <c r="R16" i="2"/>
  <c r="M16" i="2"/>
  <c r="D16" i="2" s="1"/>
  <c r="R13" i="2"/>
  <c r="M13" i="2"/>
  <c r="D13" i="2" s="1"/>
  <c r="R12" i="2"/>
  <c r="M12" i="2"/>
  <c r="D12" i="2" s="1"/>
  <c r="R11" i="2"/>
  <c r="M11" i="2"/>
  <c r="D11" i="2" s="1"/>
  <c r="R10" i="2"/>
  <c r="M10" i="2"/>
  <c r="D10" i="2" s="1"/>
  <c r="R9" i="2"/>
  <c r="M9" i="2"/>
  <c r="D9" i="2" s="1"/>
  <c r="R8" i="2"/>
  <c r="M8" i="2"/>
  <c r="D8" i="2" s="1"/>
  <c r="R7" i="2"/>
  <c r="M7" i="2"/>
  <c r="D7" i="2" s="1"/>
  <c r="R4" i="2"/>
  <c r="M4" i="2"/>
  <c r="D4" i="2" s="1"/>
  <c r="G57" i="5" l="1"/>
  <c r="G60" i="5"/>
  <c r="F33" i="3"/>
  <c r="I34" i="5" s="1"/>
  <c r="F35" i="3"/>
  <c r="I36" i="5" s="1"/>
  <c r="F37" i="3"/>
  <c r="I38" i="5" s="1"/>
  <c r="S38" i="3"/>
  <c r="S39" i="3"/>
  <c r="S6" i="3"/>
  <c r="S16" i="3"/>
  <c r="S13" i="3"/>
  <c r="S23" i="3"/>
  <c r="F54" i="3"/>
  <c r="I55" i="5" s="1"/>
  <c r="F55" i="3"/>
  <c r="I56" i="5" s="1"/>
  <c r="F56" i="3"/>
  <c r="I57" i="5" s="1"/>
  <c r="S56" i="3"/>
  <c r="S62" i="3"/>
  <c r="F64" i="3"/>
  <c r="I65" i="5" s="1"/>
  <c r="S65" i="3"/>
  <c r="F78" i="3"/>
  <c r="I79" i="5" s="1"/>
  <c r="F80" i="3"/>
  <c r="I81" i="5" s="1"/>
  <c r="S82" i="3"/>
  <c r="F67" i="3"/>
  <c r="I68" i="5" s="1"/>
  <c r="F69" i="3"/>
  <c r="I70" i="5" s="1"/>
  <c r="F71" i="3"/>
  <c r="I72" i="5" s="1"/>
  <c r="F73" i="3"/>
  <c r="I74" i="5" s="1"/>
  <c r="S11" i="3"/>
  <c r="S21" i="3"/>
  <c r="S27" i="3"/>
  <c r="F48" i="3"/>
  <c r="I49" i="5" s="1"/>
  <c r="F50" i="3"/>
  <c r="I51" i="5" s="1"/>
  <c r="F53" i="3"/>
  <c r="I54" i="5" s="1"/>
  <c r="S6" i="4"/>
  <c r="F34" i="4"/>
  <c r="J35" i="5" s="1"/>
  <c r="F36" i="4"/>
  <c r="J37" i="5" s="1"/>
  <c r="F38" i="4"/>
  <c r="J39" i="5" s="1"/>
  <c r="F47" i="4"/>
  <c r="J48" i="5" s="1"/>
  <c r="F49" i="4"/>
  <c r="J50" i="5" s="1"/>
  <c r="F50" i="4"/>
  <c r="J51" i="5" s="1"/>
  <c r="F51" i="4"/>
  <c r="J52" i="5" s="1"/>
  <c r="S53" i="4"/>
  <c r="F54" i="4"/>
  <c r="J55" i="5" s="1"/>
  <c r="S56" i="4"/>
  <c r="F57" i="4"/>
  <c r="J58" i="5" s="1"/>
  <c r="S14" i="4"/>
  <c r="S27" i="4"/>
  <c r="S11" i="4"/>
  <c r="F16" i="4"/>
  <c r="J17" i="5" s="1"/>
  <c r="S16" i="4"/>
  <c r="S21" i="4"/>
  <c r="S29" i="4"/>
  <c r="F63" i="4"/>
  <c r="J64" i="5" s="1"/>
  <c r="F65" i="4"/>
  <c r="J66" i="5" s="1"/>
  <c r="F67" i="4"/>
  <c r="J68" i="5" s="1"/>
  <c r="F69" i="4"/>
  <c r="J70" i="5" s="1"/>
  <c r="F71" i="4"/>
  <c r="J72" i="5" s="1"/>
  <c r="F73" i="4"/>
  <c r="J74" i="5" s="1"/>
  <c r="F77" i="4"/>
  <c r="J78" i="5" s="1"/>
  <c r="F79" i="4"/>
  <c r="J80" i="5" s="1"/>
  <c r="F81" i="4"/>
  <c r="J82" i="5" s="1"/>
  <c r="S24" i="2"/>
  <c r="F28" i="2"/>
  <c r="H35" i="5" s="1"/>
  <c r="F30" i="2"/>
  <c r="H37" i="5" s="1"/>
  <c r="F32" i="2"/>
  <c r="H39" i="5" s="1"/>
  <c r="F41" i="2"/>
  <c r="H48" i="5" s="1"/>
  <c r="F43" i="2"/>
  <c r="H50" i="5" s="1"/>
  <c r="F45" i="2"/>
  <c r="H52" i="5" s="1"/>
  <c r="F47" i="2"/>
  <c r="H54" i="5" s="1"/>
  <c r="F49" i="2"/>
  <c r="H56" i="5" s="1"/>
  <c r="F51" i="2"/>
  <c r="H58" i="5" s="1"/>
  <c r="F56" i="2"/>
  <c r="H63" i="5" s="1"/>
  <c r="F58" i="2"/>
  <c r="H65" i="5" s="1"/>
  <c r="F60" i="2"/>
  <c r="H67" i="5" s="1"/>
  <c r="F62" i="2"/>
  <c r="H69" i="5" s="1"/>
  <c r="F64" i="2"/>
  <c r="H71" i="5" s="1"/>
  <c r="F66" i="2"/>
  <c r="H73" i="5" s="1"/>
  <c r="F68" i="2"/>
  <c r="H75" i="5" s="1"/>
  <c r="F72" i="2"/>
  <c r="H79" i="5" s="1"/>
  <c r="F74" i="2"/>
  <c r="H81" i="5" s="1"/>
  <c r="F76" i="2"/>
  <c r="H83" i="5" s="1"/>
  <c r="K51" i="5"/>
  <c r="S10" i="4"/>
  <c r="F78" i="4"/>
  <c r="J79" i="5" s="1"/>
  <c r="F80" i="4"/>
  <c r="J81" i="5" s="1"/>
  <c r="F82" i="4"/>
  <c r="J83" i="5" s="1"/>
  <c r="F62" i="4"/>
  <c r="F64" i="4"/>
  <c r="J65" i="5" s="1"/>
  <c r="F66" i="4"/>
  <c r="J67" i="5" s="1"/>
  <c r="F68" i="4"/>
  <c r="J69" i="5" s="1"/>
  <c r="F70" i="4"/>
  <c r="J71" i="5" s="1"/>
  <c r="F72" i="4"/>
  <c r="J73" i="5" s="1"/>
  <c r="F74" i="4"/>
  <c r="J75" i="5" s="1"/>
  <c r="F48" i="4"/>
  <c r="J49" i="5" s="1"/>
  <c r="F52" i="4"/>
  <c r="J53" i="5" s="1"/>
  <c r="F53" i="4"/>
  <c r="J54" i="5" s="1"/>
  <c r="F55" i="4"/>
  <c r="J56" i="5" s="1"/>
  <c r="F56" i="4"/>
  <c r="J57" i="5" s="1"/>
  <c r="F58" i="4"/>
  <c r="J59" i="5" s="1"/>
  <c r="S50" i="4"/>
  <c r="S51" i="4"/>
  <c r="F33" i="4"/>
  <c r="J34" i="5" s="1"/>
  <c r="F35" i="4"/>
  <c r="J36" i="5" s="1"/>
  <c r="F37" i="4"/>
  <c r="J38" i="5" s="1"/>
  <c r="F39" i="4"/>
  <c r="J40" i="5" s="1"/>
  <c r="S28" i="4"/>
  <c r="S20" i="4"/>
  <c r="S22" i="4"/>
  <c r="F23" i="4"/>
  <c r="J24" i="5" s="1"/>
  <c r="S23" i="4"/>
  <c r="F13" i="4"/>
  <c r="J14" i="5" s="1"/>
  <c r="S12" i="4"/>
  <c r="S13" i="4"/>
  <c r="S15" i="4"/>
  <c r="F34" i="3"/>
  <c r="I35" i="5" s="1"/>
  <c r="F36" i="3"/>
  <c r="I37" i="5" s="1"/>
  <c r="F38" i="3"/>
  <c r="I39" i="5" s="1"/>
  <c r="F39" i="3"/>
  <c r="I40" i="5" s="1"/>
  <c r="F47" i="3"/>
  <c r="I48" i="5" s="1"/>
  <c r="F49" i="3"/>
  <c r="I50" i="5" s="1"/>
  <c r="F52" i="3"/>
  <c r="I53" i="5" s="1"/>
  <c r="F57" i="3"/>
  <c r="I58" i="5" s="1"/>
  <c r="K58" i="5" s="1"/>
  <c r="F58" i="3"/>
  <c r="I59" i="5" s="1"/>
  <c r="F77" i="3"/>
  <c r="I78" i="5" s="1"/>
  <c r="F79" i="3"/>
  <c r="I80" i="5" s="1"/>
  <c r="F81" i="3"/>
  <c r="I82" i="5" s="1"/>
  <c r="F82" i="3"/>
  <c r="I83" i="5" s="1"/>
  <c r="F62" i="3"/>
  <c r="F63" i="3"/>
  <c r="I64" i="5" s="1"/>
  <c r="F65" i="3"/>
  <c r="I66" i="5" s="1"/>
  <c r="F66" i="3"/>
  <c r="I67" i="5" s="1"/>
  <c r="F68" i="3"/>
  <c r="I69" i="5" s="1"/>
  <c r="F70" i="3"/>
  <c r="I71" i="5" s="1"/>
  <c r="L71" i="5" s="1"/>
  <c r="M71" i="5" s="1"/>
  <c r="F72" i="3"/>
  <c r="I73" i="5" s="1"/>
  <c r="F74" i="3"/>
  <c r="I75" i="5" s="1"/>
  <c r="S64" i="3"/>
  <c r="S63" i="3"/>
  <c r="S51" i="3"/>
  <c r="S54" i="3"/>
  <c r="S55" i="3"/>
  <c r="S58" i="3"/>
  <c r="S29" i="3"/>
  <c r="S28" i="3"/>
  <c r="S20" i="3"/>
  <c r="S22" i="3"/>
  <c r="S15" i="3"/>
  <c r="S10" i="3"/>
  <c r="S12" i="3"/>
  <c r="S14" i="3"/>
  <c r="D6" i="4"/>
  <c r="F6" i="4" s="1"/>
  <c r="D10" i="4"/>
  <c r="F10" i="4" s="1"/>
  <c r="J11" i="5" s="1"/>
  <c r="D20" i="4"/>
  <c r="F20" i="4" s="1"/>
  <c r="J21" i="5" s="1"/>
  <c r="D21" i="4"/>
  <c r="F21" i="4" s="1"/>
  <c r="J22" i="5" s="1"/>
  <c r="D22" i="4"/>
  <c r="F22" i="4" s="1"/>
  <c r="J23" i="5" s="1"/>
  <c r="S33" i="4"/>
  <c r="S34" i="4"/>
  <c r="S35" i="4"/>
  <c r="S36" i="4"/>
  <c r="S37" i="4"/>
  <c r="S38" i="4"/>
  <c r="S39" i="4"/>
  <c r="S47" i="4"/>
  <c r="S48" i="4"/>
  <c r="S49" i="4"/>
  <c r="S52" i="4"/>
  <c r="S54" i="4"/>
  <c r="S55" i="4"/>
  <c r="S57" i="4"/>
  <c r="S58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7" i="4"/>
  <c r="S78" i="4"/>
  <c r="S79" i="4"/>
  <c r="S80" i="4"/>
  <c r="S81" i="4"/>
  <c r="S82" i="4"/>
  <c r="E11" i="4"/>
  <c r="F11" i="4" s="1"/>
  <c r="J12" i="5" s="1"/>
  <c r="E12" i="4"/>
  <c r="F12" i="4" s="1"/>
  <c r="J13" i="5" s="1"/>
  <c r="E14" i="4"/>
  <c r="F14" i="4" s="1"/>
  <c r="J15" i="5" s="1"/>
  <c r="E15" i="4"/>
  <c r="F15" i="4" s="1"/>
  <c r="J16" i="5" s="1"/>
  <c r="E27" i="4"/>
  <c r="F27" i="4" s="1"/>
  <c r="J28" i="5" s="1"/>
  <c r="E28" i="4"/>
  <c r="F28" i="4" s="1"/>
  <c r="J29" i="5" s="1"/>
  <c r="E29" i="4"/>
  <c r="F29" i="4" s="1"/>
  <c r="J30" i="5" s="1"/>
  <c r="S33" i="3"/>
  <c r="S34" i="3"/>
  <c r="S35" i="3"/>
  <c r="S36" i="3"/>
  <c r="S37" i="3"/>
  <c r="S47" i="3"/>
  <c r="S48" i="3"/>
  <c r="S49" i="3"/>
  <c r="S50" i="3"/>
  <c r="E51" i="3"/>
  <c r="F51" i="3" s="1"/>
  <c r="I52" i="5" s="1"/>
  <c r="S52" i="3"/>
  <c r="S53" i="3"/>
  <c r="S57" i="3"/>
  <c r="S66" i="3"/>
  <c r="S67" i="3"/>
  <c r="S68" i="3"/>
  <c r="S69" i="3"/>
  <c r="S70" i="3"/>
  <c r="S71" i="3"/>
  <c r="S72" i="3"/>
  <c r="S73" i="3"/>
  <c r="S74" i="3"/>
  <c r="S77" i="3"/>
  <c r="S78" i="3"/>
  <c r="S79" i="3"/>
  <c r="S80" i="3"/>
  <c r="S81" i="3"/>
  <c r="E6" i="3"/>
  <c r="F6" i="3" s="1"/>
  <c r="E10" i="3"/>
  <c r="F10" i="3" s="1"/>
  <c r="I11" i="5" s="1"/>
  <c r="E11" i="3"/>
  <c r="F11" i="3" s="1"/>
  <c r="I12" i="5" s="1"/>
  <c r="E12" i="3"/>
  <c r="F12" i="3" s="1"/>
  <c r="I13" i="5" s="1"/>
  <c r="E13" i="3"/>
  <c r="F13" i="3" s="1"/>
  <c r="I14" i="5" s="1"/>
  <c r="E14" i="3"/>
  <c r="F14" i="3" s="1"/>
  <c r="I15" i="5" s="1"/>
  <c r="E15" i="3"/>
  <c r="F15" i="3" s="1"/>
  <c r="I16" i="5" s="1"/>
  <c r="E16" i="3"/>
  <c r="F16" i="3" s="1"/>
  <c r="I17" i="5" s="1"/>
  <c r="E20" i="3"/>
  <c r="F20" i="3" s="1"/>
  <c r="I21" i="5" s="1"/>
  <c r="E21" i="3"/>
  <c r="F21" i="3" s="1"/>
  <c r="I22" i="5" s="1"/>
  <c r="E22" i="3"/>
  <c r="F22" i="3" s="1"/>
  <c r="I23" i="5" s="1"/>
  <c r="E23" i="3"/>
  <c r="F23" i="3" s="1"/>
  <c r="I24" i="5" s="1"/>
  <c r="E27" i="3"/>
  <c r="F27" i="3" s="1"/>
  <c r="I28" i="5" s="1"/>
  <c r="E28" i="3"/>
  <c r="F28" i="3" s="1"/>
  <c r="I29" i="5" s="1"/>
  <c r="E29" i="3"/>
  <c r="F29" i="3" s="1"/>
  <c r="I30" i="5" s="1"/>
  <c r="S12" i="2"/>
  <c r="S8" i="2"/>
  <c r="S18" i="2"/>
  <c r="S10" i="2"/>
  <c r="S16" i="2"/>
  <c r="S22" i="2"/>
  <c r="S4" i="2"/>
  <c r="S7" i="2"/>
  <c r="S9" i="2"/>
  <c r="S11" i="2"/>
  <c r="S13" i="2"/>
  <c r="S17" i="2"/>
  <c r="S19" i="2"/>
  <c r="S23" i="2"/>
  <c r="F27" i="2"/>
  <c r="H34" i="5" s="1"/>
  <c r="F29" i="2"/>
  <c r="H36" i="5" s="1"/>
  <c r="F31" i="2"/>
  <c r="H38" i="5" s="1"/>
  <c r="F33" i="2"/>
  <c r="H40" i="5" s="1"/>
  <c r="F42" i="2"/>
  <c r="H49" i="5" s="1"/>
  <c r="F44" i="2"/>
  <c r="H51" i="5" s="1"/>
  <c r="F46" i="2"/>
  <c r="H53" i="5" s="1"/>
  <c r="F48" i="2"/>
  <c r="H55" i="5" s="1"/>
  <c r="F50" i="2"/>
  <c r="H57" i="5" s="1"/>
  <c r="F52" i="2"/>
  <c r="H59" i="5" s="1"/>
  <c r="F57" i="2"/>
  <c r="H64" i="5" s="1"/>
  <c r="F59" i="2"/>
  <c r="H66" i="5" s="1"/>
  <c r="F61" i="2"/>
  <c r="H68" i="5" s="1"/>
  <c r="F63" i="2"/>
  <c r="H70" i="5" s="1"/>
  <c r="F65" i="2"/>
  <c r="H72" i="5" s="1"/>
  <c r="F67" i="2"/>
  <c r="H74" i="5" s="1"/>
  <c r="F71" i="2"/>
  <c r="H78" i="5" s="1"/>
  <c r="F73" i="2"/>
  <c r="H80" i="5" s="1"/>
  <c r="F75" i="2"/>
  <c r="H82" i="5" s="1"/>
  <c r="S27" i="2"/>
  <c r="S28" i="2"/>
  <c r="S29" i="2"/>
  <c r="S30" i="2"/>
  <c r="S31" i="2"/>
  <c r="S32" i="2"/>
  <c r="S33" i="2"/>
  <c r="S41" i="2"/>
  <c r="S42" i="2"/>
  <c r="S43" i="2"/>
  <c r="S44" i="2"/>
  <c r="S45" i="2"/>
  <c r="S46" i="2"/>
  <c r="S47" i="2"/>
  <c r="S48" i="2"/>
  <c r="S49" i="2"/>
  <c r="S50" i="2"/>
  <c r="S51" i="2"/>
  <c r="S52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71" i="2"/>
  <c r="S72" i="2"/>
  <c r="S73" i="2"/>
  <c r="S74" i="2"/>
  <c r="S75" i="2"/>
  <c r="S76" i="2"/>
  <c r="E4" i="2"/>
  <c r="F4" i="2" s="1"/>
  <c r="E7" i="2"/>
  <c r="F7" i="2" s="1"/>
  <c r="H11" i="5" s="1"/>
  <c r="E8" i="2"/>
  <c r="F8" i="2" s="1"/>
  <c r="H12" i="5" s="1"/>
  <c r="E9" i="2"/>
  <c r="F9" i="2" s="1"/>
  <c r="H13" i="5" s="1"/>
  <c r="E10" i="2"/>
  <c r="F10" i="2" s="1"/>
  <c r="H14" i="5" s="1"/>
  <c r="E11" i="2"/>
  <c r="F11" i="2" s="1"/>
  <c r="H15" i="5" s="1"/>
  <c r="E12" i="2"/>
  <c r="F12" i="2" s="1"/>
  <c r="H16" i="5" s="1"/>
  <c r="E13" i="2"/>
  <c r="F13" i="2" s="1"/>
  <c r="H17" i="5" s="1"/>
  <c r="E16" i="2"/>
  <c r="F16" i="2" s="1"/>
  <c r="H21" i="5" s="1"/>
  <c r="E17" i="2"/>
  <c r="F17" i="2" s="1"/>
  <c r="H22" i="5" s="1"/>
  <c r="E18" i="2"/>
  <c r="F18" i="2" s="1"/>
  <c r="H23" i="5" s="1"/>
  <c r="E19" i="2"/>
  <c r="F19" i="2" s="1"/>
  <c r="H24" i="5" s="1"/>
  <c r="E22" i="2"/>
  <c r="F22" i="2" s="1"/>
  <c r="H28" i="5" s="1"/>
  <c r="E23" i="2"/>
  <c r="F23" i="2" s="1"/>
  <c r="H29" i="5" s="1"/>
  <c r="E24" i="2"/>
  <c r="F24" i="2" s="1"/>
  <c r="H30" i="5" s="1"/>
  <c r="K64" i="5" l="1"/>
  <c r="K80" i="5"/>
  <c r="K56" i="5"/>
  <c r="L51" i="5"/>
  <c r="M51" i="5" s="1"/>
  <c r="K60" i="5"/>
  <c r="L60" i="5"/>
  <c r="M60" i="5" s="1"/>
  <c r="L75" i="5"/>
  <c r="M75" i="5" s="1"/>
  <c r="L48" i="5"/>
  <c r="M48" i="5" s="1"/>
  <c r="K72" i="5"/>
  <c r="K68" i="5"/>
  <c r="K55" i="5"/>
  <c r="K36" i="5"/>
  <c r="K38" i="5"/>
  <c r="L34" i="5"/>
  <c r="M34" i="5" s="1"/>
  <c r="K81" i="5"/>
  <c r="L54" i="5"/>
  <c r="M54" i="5" s="1"/>
  <c r="L49" i="5"/>
  <c r="M49" i="5" s="1"/>
  <c r="K65" i="5"/>
  <c r="L79" i="5"/>
  <c r="M79" i="5" s="1"/>
  <c r="L74" i="5"/>
  <c r="M74" i="5" s="1"/>
  <c r="L70" i="5"/>
  <c r="M70" i="5" s="1"/>
  <c r="L37" i="5"/>
  <c r="M37" i="5" s="1"/>
  <c r="K40" i="5"/>
  <c r="L56" i="5"/>
  <c r="M56" i="5" s="1"/>
  <c r="K70" i="5"/>
  <c r="L24" i="5"/>
  <c r="M24" i="5" s="1"/>
  <c r="L11" i="5"/>
  <c r="M11" i="5" s="1"/>
  <c r="K74" i="5"/>
  <c r="L66" i="5"/>
  <c r="M66" i="5" s="1"/>
  <c r="K37" i="5"/>
  <c r="K24" i="5"/>
  <c r="K29" i="5"/>
  <c r="K13" i="5"/>
  <c r="L57" i="5"/>
  <c r="M57" i="5" s="1"/>
  <c r="K66" i="5"/>
  <c r="L55" i="5"/>
  <c r="M55" i="5" s="1"/>
  <c r="I63" i="5"/>
  <c r="K16" i="5"/>
  <c r="L23" i="5"/>
  <c r="M23" i="5" s="1"/>
  <c r="K21" i="5"/>
  <c r="L14" i="5"/>
  <c r="M14" i="5" s="1"/>
  <c r="K59" i="5"/>
  <c r="L53" i="5"/>
  <c r="M53" i="5" s="1"/>
  <c r="K75" i="5"/>
  <c r="K71" i="5"/>
  <c r="K67" i="5"/>
  <c r="K48" i="5"/>
  <c r="L30" i="5"/>
  <c r="M30" i="5" s="1"/>
  <c r="K28" i="5"/>
  <c r="K15" i="5"/>
  <c r="K12" i="5"/>
  <c r="K22" i="5"/>
  <c r="L80" i="5"/>
  <c r="M80" i="5" s="1"/>
  <c r="K73" i="5"/>
  <c r="K69" i="5"/>
  <c r="L83" i="5"/>
  <c r="M83" i="5" s="1"/>
  <c r="K82" i="5"/>
  <c r="K78" i="5"/>
  <c r="L72" i="5"/>
  <c r="M72" i="5" s="1"/>
  <c r="L68" i="5"/>
  <c r="M68" i="5" s="1"/>
  <c r="L64" i="5"/>
  <c r="M64" i="5" s="1"/>
  <c r="K17" i="5"/>
  <c r="L58" i="5"/>
  <c r="M58" i="5" s="1"/>
  <c r="K52" i="5"/>
  <c r="K50" i="5"/>
  <c r="K39" i="5"/>
  <c r="K35" i="5"/>
  <c r="L50" i="5"/>
  <c r="M50" i="5" s="1"/>
  <c r="L39" i="5"/>
  <c r="M39" i="5" s="1"/>
  <c r="L35" i="5"/>
  <c r="M35" i="5" s="1"/>
  <c r="K34" i="5"/>
  <c r="L81" i="5"/>
  <c r="M81" i="5" s="1"/>
  <c r="L78" i="5"/>
  <c r="M78" i="5" s="1"/>
  <c r="L67" i="5"/>
  <c r="M67" i="5" s="1"/>
  <c r="L52" i="5"/>
  <c r="M52" i="5" s="1"/>
  <c r="L17" i="5"/>
  <c r="M17" i="5" s="1"/>
  <c r="L82" i="5"/>
  <c r="M82" i="5" s="1"/>
  <c r="L22" i="5"/>
  <c r="M22" i="5" s="1"/>
  <c r="L59" i="5"/>
  <c r="M59" i="5" s="1"/>
  <c r="L36" i="5"/>
  <c r="M36" i="5" s="1"/>
  <c r="L12" i="5"/>
  <c r="M12" i="5" s="1"/>
  <c r="K53" i="5"/>
  <c r="K14" i="5"/>
  <c r="L40" i="5"/>
  <c r="M40" i="5" s="1"/>
  <c r="L28" i="5"/>
  <c r="M28" i="5" s="1"/>
  <c r="J63" i="5"/>
  <c r="L29" i="5"/>
  <c r="M29" i="5" s="1"/>
  <c r="L13" i="5"/>
  <c r="M13" i="5" s="1"/>
  <c r="K83" i="5"/>
  <c r="K79" i="5"/>
  <c r="L38" i="5"/>
  <c r="M38" i="5" s="1"/>
  <c r="L16" i="5"/>
  <c r="M16" i="5" s="1"/>
  <c r="K54" i="5"/>
  <c r="L21" i="5"/>
  <c r="M21" i="5" s="1"/>
  <c r="K57" i="5"/>
  <c r="K49" i="5"/>
  <c r="L73" i="5"/>
  <c r="M73" i="5" s="1"/>
  <c r="L69" i="5"/>
  <c r="M69" i="5" s="1"/>
  <c r="L65" i="5"/>
  <c r="M65" i="5" s="1"/>
  <c r="K30" i="5"/>
  <c r="K23" i="5"/>
  <c r="L15" i="5"/>
  <c r="M15" i="5" s="1"/>
  <c r="K11" i="5"/>
  <c r="K63" i="5" l="1"/>
  <c r="L63" i="5"/>
  <c r="M63" i="5" s="1"/>
</calcChain>
</file>

<file path=xl/sharedStrings.xml><?xml version="1.0" encoding="utf-8"?>
<sst xmlns="http://schemas.openxmlformats.org/spreadsheetml/2006/main" count="1386" uniqueCount="141">
  <si>
    <t xml:space="preserve"> 2017-18. évi Területi UP verseny EREDMÉNYEK (2. forduló) Zalaegerszeg/Andráshida, február 16 - 17.</t>
  </si>
  <si>
    <t>LÁNYOK U14 IGAZOLT</t>
  </si>
  <si>
    <t>részletes eredmények</t>
  </si>
  <si>
    <t>Ssz</t>
  </si>
  <si>
    <t>név</t>
  </si>
  <si>
    <t>szakosztály</t>
  </si>
  <si>
    <t>teli</t>
  </si>
  <si>
    <t>tar.</t>
  </si>
  <si>
    <t>üres</t>
  </si>
  <si>
    <t>össz</t>
  </si>
  <si>
    <t>tarolás</t>
  </si>
  <si>
    <t>60 vegy.</t>
  </si>
  <si>
    <t>szül. idő</t>
  </si>
  <si>
    <t>LÁNY U14 NEM IGAZOLT</t>
  </si>
  <si>
    <t>60 vegyes</t>
  </si>
  <si>
    <t>1.</t>
  </si>
  <si>
    <t>2.</t>
  </si>
  <si>
    <t>3.</t>
  </si>
  <si>
    <t>4.</t>
  </si>
  <si>
    <t>5.</t>
  </si>
  <si>
    <t>6.</t>
  </si>
  <si>
    <t>7.</t>
  </si>
  <si>
    <t>LÁNY U18 IGAZOLT</t>
  </si>
  <si>
    <t>120 vegy.</t>
  </si>
  <si>
    <t>SABJÁN CSENGE</t>
  </si>
  <si>
    <t xml:space="preserve">ZTE-ZÁÉV TK </t>
  </si>
  <si>
    <t>FELLNER GRÉTA</t>
  </si>
  <si>
    <t>PÓCSIK KARINA</t>
  </si>
  <si>
    <t>LÁSZLÓ KATA</t>
  </si>
  <si>
    <t>SZENTGOTTHÁRDI VSE</t>
  </si>
  <si>
    <t>LÁNY U18 NEM IGAZOLT</t>
  </si>
  <si>
    <t>VARGA SZÖMÖS BIANKA</t>
  </si>
  <si>
    <t>NK TEKE SE</t>
  </si>
  <si>
    <t>TUBOLY ANDREA</t>
  </si>
  <si>
    <t>ZTE-ZÁÉV TK</t>
  </si>
  <si>
    <t>VÁMOSI ANGYALKA</t>
  </si>
  <si>
    <t>FIÚ U14 IGAZOLT</t>
  </si>
  <si>
    <t>SIMON SZABOLCS</t>
  </si>
  <si>
    <t xml:space="preserve">HORVÁTH TK SZHELY </t>
  </si>
  <si>
    <t>HORVÁTH BARNABÁS</t>
  </si>
  <si>
    <t>ZALASZENTGRÓT TK</t>
  </si>
  <si>
    <t>OSWALD DÁNIEL</t>
  </si>
  <si>
    <t>OLAJMUNKÁS SE G.H.</t>
  </si>
  <si>
    <t>MAZZAG DÁVID</t>
  </si>
  <si>
    <t>MÁRTON GERGŐ</t>
  </si>
  <si>
    <t>CSÁKÁNYDOROSZLÓI TK</t>
  </si>
  <si>
    <t>KARBA NOEL</t>
  </si>
  <si>
    <t>VARGA LEVENTE</t>
  </si>
  <si>
    <t>RÉPCELAKI SE</t>
  </si>
  <si>
    <t>FIÚ U14 NEM IGAZOLT</t>
  </si>
  <si>
    <t>8.</t>
  </si>
  <si>
    <t>9.</t>
  </si>
  <si>
    <t>10.</t>
  </si>
  <si>
    <t>11.</t>
  </si>
  <si>
    <t>12.</t>
  </si>
  <si>
    <t>FIÚ U18 IGAZOLT</t>
  </si>
  <si>
    <t>LÁSZLÓ ÁBEL</t>
  </si>
  <si>
    <t>KARBA BÁLINT</t>
  </si>
  <si>
    <t>TOLLÁR LEVENTE</t>
  </si>
  <si>
    <t>GOMBOS GERGELY</t>
  </si>
  <si>
    <t>LAUF - B TK</t>
  </si>
  <si>
    <t>HORVÁTH PATRIK</t>
  </si>
  <si>
    <t>KLINGER CSABA</t>
  </si>
  <si>
    <t>CSERPNYÁK MARTIN</t>
  </si>
  <si>
    <t>CSEH MÁTÉ</t>
  </si>
  <si>
    <t>ISZAK PÉTER</t>
  </si>
  <si>
    <t>ARBORÉTUM HERÉNY SE</t>
  </si>
  <si>
    <t>TAKÁCS PATRIK</t>
  </si>
  <si>
    <t>SZABÓ SZILÁRD</t>
  </si>
  <si>
    <t>VELEKEI MARTIN</t>
  </si>
  <si>
    <t>13.</t>
  </si>
  <si>
    <t>DAN ERIK</t>
  </si>
  <si>
    <t>VONYARCVASHEGY SE</t>
  </si>
  <si>
    <t>FIÚ U18 NEM IGAZOLT</t>
  </si>
  <si>
    <t>JEKKEL SZEBASZTIÁN</t>
  </si>
  <si>
    <t>KOVÁCS ERIK</t>
  </si>
  <si>
    <t>STÁRICS KRISTÓF</t>
  </si>
  <si>
    <t>LAUF-B TK</t>
  </si>
  <si>
    <t>VIZSY MÁTÉ</t>
  </si>
  <si>
    <t>KOVÁCS BÁLINT</t>
  </si>
  <si>
    <t>BAKÓ BARNABÁS</t>
  </si>
  <si>
    <t>Versenybizottság</t>
  </si>
  <si>
    <t xml:space="preserve"> 2017-18. évi Területi UP verseny (4 forduló) ÖSSZESÍTŐJE</t>
  </si>
  <si>
    <t>fordulók</t>
  </si>
  <si>
    <t>I/27.</t>
  </si>
  <si>
    <t>II/16-17.</t>
  </si>
  <si>
    <t>Legj 3 eredm</t>
  </si>
  <si>
    <t>átlag</t>
  </si>
  <si>
    <t>JEKKEL JÁZMIN</t>
  </si>
  <si>
    <t>CSERPNYÁK ADÉL</t>
  </si>
  <si>
    <t>MEZŐFI EMMA</t>
  </si>
  <si>
    <t>NAGY GELLÉN HANNA</t>
  </si>
  <si>
    <t>BORONYÁK ANITA</t>
  </si>
  <si>
    <t>LÁBODI LIZA</t>
  </si>
  <si>
    <t>TÓTH DORINA</t>
  </si>
  <si>
    <t>14.</t>
  </si>
  <si>
    <t>15.</t>
  </si>
  <si>
    <t>ZALAEGERSZEGI TK</t>
  </si>
  <si>
    <t xml:space="preserve"> 2017-18. évi Területi UP verseny EREDMÉNYEK (1. forduló)</t>
  </si>
  <si>
    <t>DANCS LILI</t>
  </si>
  <si>
    <t>HORVÁTH VIOLA</t>
  </si>
  <si>
    <t>PENDLI ZSÓFIA</t>
  </si>
  <si>
    <t>KRAJCZÁR LILLA</t>
  </si>
  <si>
    <t>BABOS MILÁN</t>
  </si>
  <si>
    <t>MILEJI MÁTÉ</t>
  </si>
  <si>
    <t>PUMMER TIBOR</t>
  </si>
  <si>
    <t>SIMON ÁRON</t>
  </si>
  <si>
    <t>SOHÁR DILEN</t>
  </si>
  <si>
    <t>BÁNOS SZABOLCS</t>
  </si>
  <si>
    <t>BERKI BOLDIZSÁR</t>
  </si>
  <si>
    <t>BONCZ MÁTÉ</t>
  </si>
  <si>
    <t>BUZOGÁNY ANDRÁS</t>
  </si>
  <si>
    <t>HAJGATÓ LÁSZLÓ</t>
  </si>
  <si>
    <t>LEGÁRT LEVENTE</t>
  </si>
  <si>
    <t>NÉMETH DÁNIEL</t>
  </si>
  <si>
    <t>NÉMETH MARCELL</t>
  </si>
  <si>
    <t>TÓTH ZOLTÁN</t>
  </si>
  <si>
    <t>VARGA BENCE</t>
  </si>
  <si>
    <t>16.</t>
  </si>
  <si>
    <t>VARGA MÁRK</t>
  </si>
  <si>
    <t>17.</t>
  </si>
  <si>
    <t>WAPPER MILÁN</t>
  </si>
  <si>
    <t>18.</t>
  </si>
  <si>
    <t>19.</t>
  </si>
  <si>
    <t>20.</t>
  </si>
  <si>
    <t>21.</t>
  </si>
  <si>
    <t>Szentgotthárd, 2018. január 27.</t>
  </si>
  <si>
    <t>3 ford. átlag</t>
  </si>
  <si>
    <t>legj 3 eredm.</t>
  </si>
  <si>
    <t>a 3 mérkőzés összesítője</t>
  </si>
  <si>
    <t>Zalaegerszeg/Andráshida, február 16 - 17.</t>
  </si>
  <si>
    <t>ZTK - FMVas</t>
  </si>
  <si>
    <t>legj 3 átlaga</t>
  </si>
  <si>
    <t>Legj 3 átlaga</t>
  </si>
  <si>
    <t>Betegség miatt, 28.-án versenyez!</t>
  </si>
  <si>
    <t>Vas megye, 2018.május 05 - 06.</t>
  </si>
  <si>
    <t>Zalaegerszeg/Andráshida, március 23 - 24.</t>
  </si>
  <si>
    <t>III/23-24.</t>
  </si>
  <si>
    <t xml:space="preserve"> 2017-18. évi Területi UP verseny EREDMÉNYEK Zalaegerszeg/Andráshida, március 23 - 24.</t>
  </si>
  <si>
    <t xml:space="preserve"> 2017-18. évi Területi UP verseny EREDMÉNYEK (4. forduló) Vas megye, május 05 - 06.</t>
  </si>
  <si>
    <t>VARGA SZÖMÖS KORNÉL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</si>
</sst>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\.\ d\.;@"/>
    <numFmt numFmtId="165" formatCode="0;[Red]0"/>
    <numFmt numFmtId="166" formatCode="0.0;[Red]0.0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name val="Garamond"/>
      <family val="1"/>
      <charset val="238"/>
    </font>
    <font>
      <sz val="11"/>
      <color theme="1"/>
      <name val="Garamond"/>
      <family val="1"/>
      <charset val="238"/>
    </font>
    <font>
      <b/>
      <sz val="8"/>
      <name val="Garamond"/>
      <family val="1"/>
      <charset val="238"/>
    </font>
    <font>
      <b/>
      <sz val="10"/>
      <name val="Garamond"/>
      <family val="1"/>
      <charset val="238"/>
    </font>
    <font>
      <sz val="11"/>
      <name val="Garamond"/>
      <family val="1"/>
      <charset val="238"/>
    </font>
    <font>
      <sz val="8"/>
      <name val="Garamond"/>
      <family val="1"/>
      <charset val="238"/>
    </font>
    <font>
      <sz val="10"/>
      <name val="Garamond"/>
      <family val="1"/>
      <charset val="238"/>
    </font>
    <font>
      <i/>
      <sz val="11"/>
      <name val="Garamond"/>
      <family val="1"/>
      <charset val="238"/>
    </font>
    <font>
      <b/>
      <u/>
      <sz val="11"/>
      <name val="Garamond"/>
      <family val="1"/>
      <charset val="238"/>
    </font>
    <font>
      <b/>
      <sz val="11"/>
      <color theme="0"/>
      <name val="Garamond"/>
      <family val="1"/>
      <charset val="238"/>
    </font>
    <font>
      <sz val="10"/>
      <color theme="1"/>
      <name val="Garamond"/>
      <family val="1"/>
      <charset val="238"/>
    </font>
    <font>
      <i/>
      <sz val="10"/>
      <name val="Garamond"/>
      <family val="1"/>
      <charset val="238"/>
    </font>
    <font>
      <b/>
      <sz val="9"/>
      <color theme="1"/>
      <name val="Garamond"/>
      <family val="1"/>
      <charset val="238"/>
    </font>
    <font>
      <b/>
      <sz val="9"/>
      <name val="Garamond"/>
      <family val="1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Garamond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4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14" fontId="5" fillId="2" borderId="0" xfId="0" applyNumberFormat="1" applyFont="1" applyFill="1" applyBorder="1" applyAlignment="1">
      <alignment horizontal="center" wrapText="1"/>
    </xf>
    <xf numFmtId="14" fontId="5" fillId="2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4" fontId="5" fillId="2" borderId="6" xfId="0" applyNumberFormat="1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/>
    <xf numFmtId="14" fontId="5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/>
    </xf>
    <xf numFmtId="0" fontId="8" fillId="2" borderId="0" xfId="0" applyFont="1" applyFill="1" applyBorder="1"/>
    <xf numFmtId="0" fontId="6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" fillId="2" borderId="3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vertical="center" wrapText="1"/>
    </xf>
    <xf numFmtId="1" fontId="2" fillId="2" borderId="0" xfId="0" applyNumberFormat="1" applyFont="1" applyFill="1"/>
    <xf numFmtId="0" fontId="4" fillId="2" borderId="1" xfId="0" applyFont="1" applyFill="1" applyBorder="1" applyAlignment="1">
      <alignment horizontal="left" vertical="center"/>
    </xf>
    <xf numFmtId="166" fontId="1" fillId="2" borderId="0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 wrapText="1"/>
    </xf>
    <xf numFmtId="165" fontId="5" fillId="2" borderId="0" xfId="0" applyNumberFormat="1" applyFont="1" applyFill="1" applyAlignment="1">
      <alignment vertical="center"/>
    </xf>
    <xf numFmtId="165" fontId="3" fillId="2" borderId="1" xfId="0" applyNumberFormat="1" applyFont="1" applyFill="1" applyBorder="1" applyAlignment="1">
      <alignment vertical="center" wrapText="1"/>
    </xf>
    <xf numFmtId="165" fontId="2" fillId="2" borderId="0" xfId="0" applyNumberFormat="1" applyFont="1" applyFill="1"/>
    <xf numFmtId="165" fontId="1" fillId="2" borderId="0" xfId="0" applyNumberFormat="1" applyFont="1" applyFill="1" applyBorder="1" applyAlignment="1">
      <alignment horizontal="center"/>
    </xf>
    <xf numFmtId="165" fontId="5" fillId="2" borderId="0" xfId="0" applyNumberFormat="1" applyFont="1" applyFill="1"/>
    <xf numFmtId="165" fontId="5" fillId="2" borderId="0" xfId="0" applyNumberFormat="1" applyFont="1" applyFill="1" applyBorder="1" applyAlignment="1">
      <alignment horizontal="center"/>
    </xf>
    <xf numFmtId="165" fontId="0" fillId="0" borderId="0" xfId="0" applyNumberFormat="1"/>
    <xf numFmtId="164" fontId="4" fillId="2" borderId="1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7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2" borderId="0" xfId="0" applyFont="1" applyFill="1" applyAlignment="1">
      <alignment vertical="center"/>
    </xf>
    <xf numFmtId="14" fontId="7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7" fillId="2" borderId="0" xfId="0" applyFont="1" applyFill="1" applyBorder="1"/>
    <xf numFmtId="14" fontId="7" fillId="2" borderId="0" xfId="0" applyNumberFormat="1" applyFont="1" applyFill="1" applyBorder="1" applyAlignment="1">
      <alignment horizontal="center" wrapText="1"/>
    </xf>
    <xf numFmtId="14" fontId="7" fillId="2" borderId="0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4" fontId="7" fillId="2" borderId="6" xfId="0" applyNumberFormat="1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center" wrapText="1"/>
    </xf>
    <xf numFmtId="0" fontId="12" fillId="2" borderId="0" xfId="0" applyFont="1" applyFill="1" applyBorder="1"/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11" fillId="2" borderId="0" xfId="0" applyFont="1" applyFill="1" applyAlignment="1"/>
    <xf numFmtId="0" fontId="7" fillId="2" borderId="0" xfId="0" applyFont="1" applyFill="1" applyBorder="1" applyAlignment="1"/>
    <xf numFmtId="0" fontId="8" fillId="2" borderId="0" xfId="0" applyFont="1" applyFill="1" applyBorder="1" applyAlignment="1"/>
    <xf numFmtId="0" fontId="2" fillId="2" borderId="0" xfId="0" applyFont="1" applyFill="1" applyAlignment="1"/>
    <xf numFmtId="165" fontId="2" fillId="2" borderId="0" xfId="0" applyNumberFormat="1" applyFont="1" applyFill="1" applyAlignment="1"/>
    <xf numFmtId="0" fontId="2" fillId="2" borderId="0" xfId="0" applyFont="1" applyFill="1" applyBorder="1" applyAlignment="1"/>
    <xf numFmtId="165" fontId="1" fillId="2" borderId="3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0" fontId="15" fillId="0" borderId="0" xfId="0" applyFont="1"/>
    <xf numFmtId="0" fontId="16" fillId="0" borderId="0" xfId="0" applyFont="1"/>
    <xf numFmtId="0" fontId="4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vertical="center" wrapText="1"/>
    </xf>
    <xf numFmtId="0" fontId="8" fillId="6" borderId="0" xfId="0" applyFont="1" applyFill="1" applyBorder="1"/>
    <xf numFmtId="14" fontId="5" fillId="6" borderId="1" xfId="0" applyNumberFormat="1" applyFont="1" applyFill="1" applyBorder="1" applyAlignment="1">
      <alignment horizontal="center" wrapText="1"/>
    </xf>
    <xf numFmtId="0" fontId="2" fillId="6" borderId="0" xfId="0" applyFont="1" applyFill="1"/>
    <xf numFmtId="0" fontId="5" fillId="6" borderId="1" xfId="0" applyFont="1" applyFill="1" applyBorder="1" applyAlignment="1">
      <alignment horizontal="center"/>
    </xf>
    <xf numFmtId="166" fontId="1" fillId="6" borderId="1" xfId="0" applyNumberFormat="1" applyFont="1" applyFill="1" applyBorder="1" applyAlignment="1">
      <alignment horizontal="center" vertical="center"/>
    </xf>
    <xf numFmtId="165" fontId="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5" fillId="6" borderId="0" xfId="0" applyFont="1" applyFill="1"/>
    <xf numFmtId="0" fontId="1" fillId="6" borderId="1" xfId="0" applyFont="1" applyFill="1" applyBorder="1" applyAlignment="1">
      <alignment horizontal="center"/>
    </xf>
    <xf numFmtId="0" fontId="5" fillId="6" borderId="0" xfId="0" applyFont="1" applyFill="1" applyAlignment="1">
      <alignment vertical="center"/>
    </xf>
    <xf numFmtId="14" fontId="5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left" vertical="center"/>
    </xf>
    <xf numFmtId="0" fontId="5" fillId="6" borderId="7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14" fontId="5" fillId="6" borderId="6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left" vertical="center"/>
    </xf>
    <xf numFmtId="0" fontId="5" fillId="6" borderId="0" xfId="0" applyFont="1" applyFill="1" applyBorder="1"/>
    <xf numFmtId="0" fontId="6" fillId="6" borderId="1" xfId="0" applyFont="1" applyFill="1" applyBorder="1" applyAlignment="1"/>
    <xf numFmtId="14" fontId="5" fillId="6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0" fontId="17" fillId="2" borderId="0" xfId="0" applyFont="1" applyFill="1"/>
    <xf numFmtId="164" fontId="14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3" fillId="2" borderId="9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tabSelected="1" workbookViewId="0">
      <selection sqref="A1:XFD1048576"/>
    </sheetView>
  </sheetViews>
  <sheetFormatPr defaultRowHeight="15" x14ac:dyDescent="0.25"/>
  <cols>
    <col min="1" max="1" width="3.7109375" customWidth="1"/>
    <col min="2" max="2" width="24.7109375" customWidth="1"/>
    <col min="3" max="3" width="20.7109375" customWidth="1"/>
    <col min="4" max="5" width="4.7109375" customWidth="1"/>
    <col min="6" max="6" width="6.7109375" customWidth="1"/>
    <col min="7" max="7" width="4.7109375" customWidth="1"/>
    <col min="8" max="8" width="1.7109375" customWidth="1"/>
    <col min="9" max="12" width="4.7109375" customWidth="1"/>
    <col min="13" max="13" width="6.7109375" customWidth="1"/>
    <col min="14" max="17" width="4.7109375" customWidth="1"/>
    <col min="18" max="19" width="6.7109375" customWidth="1"/>
    <col min="20" max="20" width="1.7109375" customWidth="1"/>
    <col min="21" max="21" width="9.7109375" customWidth="1"/>
  </cols>
  <sheetData>
    <row r="1" spans="1:22" s="2" customFormat="1" ht="15" customHeight="1" x14ac:dyDescent="0.25">
      <c r="A1" s="83" t="s">
        <v>98</v>
      </c>
      <c r="B1" s="83"/>
      <c r="C1" s="83"/>
      <c r="D1" s="83"/>
      <c r="E1" s="83"/>
      <c r="F1" s="83"/>
      <c r="G1" s="83"/>
      <c r="I1" s="1"/>
      <c r="J1" s="1"/>
      <c r="K1" s="6"/>
      <c r="L1" s="6"/>
      <c r="M1" s="7"/>
      <c r="N1" s="7"/>
      <c r="O1" s="7"/>
      <c r="P1" s="6"/>
      <c r="Q1" s="6"/>
      <c r="R1" s="7"/>
      <c r="S1" s="9"/>
      <c r="U1" s="10"/>
      <c r="V1" s="1"/>
    </row>
    <row r="2" spans="1:22" s="2" customFormat="1" ht="4.1500000000000004" customHeight="1" x14ac:dyDescent="0.25">
      <c r="A2" s="81"/>
      <c r="B2" s="81"/>
      <c r="C2" s="4"/>
      <c r="D2" s="81"/>
      <c r="E2" s="81"/>
      <c r="F2" s="81"/>
      <c r="G2" s="5"/>
      <c r="I2" s="1"/>
      <c r="J2" s="1"/>
      <c r="K2" s="6"/>
      <c r="L2" s="6"/>
      <c r="M2" s="7"/>
      <c r="N2" s="7"/>
      <c r="O2" s="7"/>
      <c r="P2" s="6"/>
      <c r="Q2" s="6"/>
      <c r="R2" s="7"/>
      <c r="S2" s="9"/>
      <c r="U2" s="10"/>
      <c r="V2" s="1"/>
    </row>
    <row r="3" spans="1:22" s="2" customFormat="1" ht="15" hidden="1" customHeight="1" x14ac:dyDescent="0.25">
      <c r="A3" s="169" t="s">
        <v>1</v>
      </c>
      <c r="B3" s="169"/>
      <c r="C3" s="169"/>
      <c r="D3" s="169"/>
      <c r="E3" s="169"/>
      <c r="F3" s="169"/>
      <c r="G3" s="169"/>
      <c r="H3" s="11"/>
      <c r="I3" s="171" t="s">
        <v>2</v>
      </c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1"/>
      <c r="U3" s="12"/>
      <c r="V3" s="1"/>
    </row>
    <row r="4" spans="1:22" s="2" customFormat="1" ht="4.1500000000000004" customHeight="1" x14ac:dyDescent="0.25">
      <c r="A4" s="81"/>
      <c r="B4" s="81"/>
      <c r="C4" s="4"/>
      <c r="D4" s="81"/>
      <c r="E4" s="81"/>
      <c r="F4" s="81"/>
      <c r="G4" s="5"/>
      <c r="I4" s="1"/>
      <c r="J4" s="1"/>
      <c r="K4" s="6"/>
      <c r="L4" s="6"/>
      <c r="M4" s="7"/>
      <c r="N4" s="7"/>
      <c r="O4" s="7"/>
      <c r="P4" s="6"/>
      <c r="Q4" s="6"/>
      <c r="R4" s="7"/>
      <c r="S4" s="9"/>
      <c r="T4" s="13"/>
      <c r="U4" s="12"/>
      <c r="V4" s="1"/>
    </row>
    <row r="5" spans="1:22" s="2" customFormat="1" ht="15" hidden="1" customHeight="1" x14ac:dyDescent="0.25">
      <c r="A5" s="14" t="s">
        <v>3</v>
      </c>
      <c r="B5" s="15" t="s">
        <v>4</v>
      </c>
      <c r="C5" s="16" t="s">
        <v>5</v>
      </c>
      <c r="D5" s="17" t="s">
        <v>6</v>
      </c>
      <c r="E5" s="14" t="s">
        <v>7</v>
      </c>
      <c r="F5" s="14">
        <v>60</v>
      </c>
      <c r="G5" s="18" t="s">
        <v>8</v>
      </c>
      <c r="H5" s="19"/>
      <c r="I5" s="165" t="s">
        <v>6</v>
      </c>
      <c r="J5" s="166"/>
      <c r="K5" s="166"/>
      <c r="L5" s="167"/>
      <c r="M5" s="20" t="s">
        <v>9</v>
      </c>
      <c r="N5" s="165" t="s">
        <v>10</v>
      </c>
      <c r="O5" s="166"/>
      <c r="P5" s="166"/>
      <c r="Q5" s="167"/>
      <c r="R5" s="20" t="s">
        <v>9</v>
      </c>
      <c r="S5" s="20" t="s">
        <v>11</v>
      </c>
      <c r="T5" s="19"/>
      <c r="U5" s="20" t="s">
        <v>12</v>
      </c>
      <c r="V5" s="1"/>
    </row>
    <row r="6" spans="1:22" s="2" customFormat="1" ht="15" hidden="1" customHeight="1" x14ac:dyDescent="0.25">
      <c r="A6" s="14"/>
      <c r="B6" s="21"/>
      <c r="C6" s="22"/>
      <c r="D6" s="23">
        <f>M6</f>
        <v>0</v>
      </c>
      <c r="E6" s="24">
        <f>R6</f>
        <v>0</v>
      </c>
      <c r="F6" s="84">
        <f>SUM(D6:E6)</f>
        <v>0</v>
      </c>
      <c r="G6" s="25"/>
      <c r="H6" s="19"/>
      <c r="I6" s="26"/>
      <c r="J6" s="26"/>
      <c r="K6" s="26"/>
      <c r="L6" s="26"/>
      <c r="M6" s="20">
        <f>SUM(I6:L6)</f>
        <v>0</v>
      </c>
      <c r="N6" s="20"/>
      <c r="O6" s="20"/>
      <c r="P6" s="26"/>
      <c r="Q6" s="26"/>
      <c r="R6" s="20">
        <f>SUM(N6:Q6)</f>
        <v>0</v>
      </c>
      <c r="S6" s="20">
        <f>SUM(R6,M6)</f>
        <v>0</v>
      </c>
      <c r="T6" s="13"/>
      <c r="U6" s="28"/>
      <c r="V6" s="1"/>
    </row>
    <row r="7" spans="1:22" s="2" customFormat="1" ht="15" hidden="1" customHeight="1" x14ac:dyDescent="0.25">
      <c r="A7" s="14"/>
      <c r="B7" s="21"/>
      <c r="C7" s="22"/>
      <c r="D7" s="23">
        <f>M7</f>
        <v>0</v>
      </c>
      <c r="E7" s="24">
        <f>R7</f>
        <v>0</v>
      </c>
      <c r="F7" s="84">
        <f>SUM(D7:E7)</f>
        <v>0</v>
      </c>
      <c r="G7" s="25"/>
      <c r="H7" s="19"/>
      <c r="I7" s="26"/>
      <c r="J7" s="26"/>
      <c r="K7" s="26"/>
      <c r="L7" s="26"/>
      <c r="M7" s="20">
        <f>SUM(I7:L7)</f>
        <v>0</v>
      </c>
      <c r="N7" s="20"/>
      <c r="O7" s="20"/>
      <c r="P7" s="26"/>
      <c r="Q7" s="26"/>
      <c r="R7" s="20">
        <f>SUM(N7:Q7)</f>
        <v>0</v>
      </c>
      <c r="S7" s="20">
        <f>SUM(R7,M7)</f>
        <v>0</v>
      </c>
      <c r="T7" s="13"/>
      <c r="U7" s="28"/>
      <c r="V7" s="1"/>
    </row>
    <row r="8" spans="1:22" s="2" customFormat="1" ht="4.1500000000000004" hidden="1" customHeight="1" x14ac:dyDescent="0.25">
      <c r="A8" s="81"/>
      <c r="B8" s="29"/>
      <c r="C8" s="30"/>
      <c r="D8" s="31"/>
      <c r="E8" s="31"/>
      <c r="F8" s="81"/>
      <c r="G8" s="32"/>
      <c r="H8" s="19"/>
      <c r="I8" s="8"/>
      <c r="J8" s="8"/>
      <c r="K8" s="8"/>
      <c r="L8" s="8"/>
      <c r="M8" s="7"/>
      <c r="N8" s="7"/>
      <c r="O8" s="7"/>
      <c r="P8" s="8"/>
      <c r="Q8" s="8"/>
      <c r="R8" s="7"/>
      <c r="S8" s="7"/>
      <c r="T8" s="13"/>
      <c r="U8" s="33"/>
      <c r="V8" s="1"/>
    </row>
    <row r="9" spans="1:22" s="2" customFormat="1" ht="15" customHeight="1" x14ac:dyDescent="0.25">
      <c r="A9" s="169" t="s">
        <v>13</v>
      </c>
      <c r="B9" s="169"/>
      <c r="C9" s="169"/>
      <c r="D9" s="169"/>
      <c r="E9" s="169"/>
      <c r="F9" s="169"/>
      <c r="G9" s="169"/>
      <c r="H9" s="34"/>
      <c r="I9" s="171" t="s">
        <v>2</v>
      </c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34"/>
      <c r="U9" s="35"/>
      <c r="V9" s="1"/>
    </row>
    <row r="10" spans="1:22" s="2" customFormat="1" ht="15" customHeight="1" x14ac:dyDescent="0.25">
      <c r="A10" s="14" t="s">
        <v>3</v>
      </c>
      <c r="B10" s="15" t="s">
        <v>4</v>
      </c>
      <c r="C10" s="16" t="s">
        <v>5</v>
      </c>
      <c r="D10" s="17" t="s">
        <v>6</v>
      </c>
      <c r="E10" s="14" t="s">
        <v>7</v>
      </c>
      <c r="F10" s="14">
        <v>60</v>
      </c>
      <c r="G10" s="18" t="s">
        <v>8</v>
      </c>
      <c r="H10" s="34"/>
      <c r="I10" s="165" t="s">
        <v>6</v>
      </c>
      <c r="J10" s="166"/>
      <c r="K10" s="166"/>
      <c r="L10" s="167"/>
      <c r="M10" s="20" t="s">
        <v>9</v>
      </c>
      <c r="N10" s="165" t="s">
        <v>10</v>
      </c>
      <c r="O10" s="166"/>
      <c r="P10" s="166"/>
      <c r="Q10" s="167"/>
      <c r="R10" s="20" t="s">
        <v>9</v>
      </c>
      <c r="S10" s="20" t="s">
        <v>11</v>
      </c>
      <c r="T10" s="19"/>
      <c r="U10" s="20" t="s">
        <v>12</v>
      </c>
      <c r="V10" s="1"/>
    </row>
    <row r="11" spans="1:22" s="2" customFormat="1" ht="15" customHeight="1" x14ac:dyDescent="0.25">
      <c r="A11" s="14" t="s">
        <v>15</v>
      </c>
      <c r="B11" s="21" t="s">
        <v>88</v>
      </c>
      <c r="C11" s="22" t="s">
        <v>45</v>
      </c>
      <c r="D11" s="23">
        <f>M11</f>
        <v>104</v>
      </c>
      <c r="E11" s="24">
        <f>R11</f>
        <v>56</v>
      </c>
      <c r="F11" s="14">
        <f>SUM(D11:E11)</f>
        <v>160</v>
      </c>
      <c r="G11" s="25">
        <v>10</v>
      </c>
      <c r="H11" s="19"/>
      <c r="I11" s="26">
        <v>55</v>
      </c>
      <c r="J11" s="26">
        <v>49</v>
      </c>
      <c r="K11" s="85"/>
      <c r="L11" s="85"/>
      <c r="M11" s="20">
        <f>SUM(I11:L11)</f>
        <v>104</v>
      </c>
      <c r="N11" s="26">
        <v>29</v>
      </c>
      <c r="O11" s="26">
        <v>27</v>
      </c>
      <c r="P11" s="85"/>
      <c r="Q11" s="85"/>
      <c r="R11" s="20">
        <f>SUM(N11:Q11)</f>
        <v>56</v>
      </c>
      <c r="S11" s="20">
        <f>SUM(R11,M11)</f>
        <v>160</v>
      </c>
      <c r="T11" s="13"/>
      <c r="U11" s="28">
        <v>38402</v>
      </c>
      <c r="V11" s="1"/>
    </row>
    <row r="12" spans="1:22" s="2" customFormat="1" ht="15" customHeight="1" x14ac:dyDescent="0.25">
      <c r="A12" s="14" t="s">
        <v>16</v>
      </c>
      <c r="B12" s="21" t="s">
        <v>89</v>
      </c>
      <c r="C12" s="22" t="s">
        <v>29</v>
      </c>
      <c r="D12" s="23">
        <f t="shared" ref="D12:D20" si="0">M12</f>
        <v>164</v>
      </c>
      <c r="E12" s="24">
        <f t="shared" ref="E12:E20" si="1">R12</f>
        <v>83</v>
      </c>
      <c r="F12" s="14">
        <f t="shared" ref="F12:F20" si="2">SUM(D12:E12)</f>
        <v>247</v>
      </c>
      <c r="G12" s="25">
        <v>3</v>
      </c>
      <c r="H12" s="19"/>
      <c r="I12" s="26">
        <v>86</v>
      </c>
      <c r="J12" s="26">
        <v>78</v>
      </c>
      <c r="K12" s="85"/>
      <c r="L12" s="85"/>
      <c r="M12" s="20">
        <f t="shared" ref="M12:M17" si="3">SUM(I12:L12)</f>
        <v>164</v>
      </c>
      <c r="N12" s="26">
        <v>44</v>
      </c>
      <c r="O12" s="26">
        <v>39</v>
      </c>
      <c r="P12" s="85"/>
      <c r="Q12" s="85"/>
      <c r="R12" s="20">
        <f t="shared" ref="R12:R20" si="4">SUM(N12:Q12)</f>
        <v>83</v>
      </c>
      <c r="S12" s="20">
        <f t="shared" ref="S12:S20" si="5">SUM(R12,M12)</f>
        <v>247</v>
      </c>
      <c r="T12" s="13"/>
      <c r="U12" s="28">
        <v>38092</v>
      </c>
      <c r="V12" s="1"/>
    </row>
    <row r="13" spans="1:22" s="2" customFormat="1" ht="15" customHeight="1" x14ac:dyDescent="0.25">
      <c r="A13" s="139" t="s">
        <v>17</v>
      </c>
      <c r="B13" s="140" t="s">
        <v>99</v>
      </c>
      <c r="C13" s="132" t="s">
        <v>34</v>
      </c>
      <c r="D13" s="141">
        <f t="shared" si="0"/>
        <v>0</v>
      </c>
      <c r="E13" s="142">
        <f t="shared" si="1"/>
        <v>0</v>
      </c>
      <c r="F13" s="139">
        <f t="shared" si="2"/>
        <v>0</v>
      </c>
      <c r="G13" s="143"/>
      <c r="H13" s="144"/>
      <c r="I13" s="136"/>
      <c r="J13" s="136"/>
      <c r="K13" s="136"/>
      <c r="L13" s="136"/>
      <c r="M13" s="145">
        <f t="shared" si="3"/>
        <v>0</v>
      </c>
      <c r="N13" s="145"/>
      <c r="O13" s="145"/>
      <c r="P13" s="136"/>
      <c r="Q13" s="136"/>
      <c r="R13" s="145">
        <f t="shared" si="4"/>
        <v>0</v>
      </c>
      <c r="S13" s="145">
        <f t="shared" si="5"/>
        <v>0</v>
      </c>
      <c r="T13" s="146"/>
      <c r="U13" s="147">
        <v>38690</v>
      </c>
      <c r="V13" s="1"/>
    </row>
    <row r="14" spans="1:22" s="2" customFormat="1" ht="15" customHeight="1" x14ac:dyDescent="0.25">
      <c r="A14" s="139" t="s">
        <v>18</v>
      </c>
      <c r="B14" s="140" t="s">
        <v>100</v>
      </c>
      <c r="C14" s="132" t="s">
        <v>34</v>
      </c>
      <c r="D14" s="141">
        <f t="shared" si="0"/>
        <v>0</v>
      </c>
      <c r="E14" s="142">
        <f t="shared" si="1"/>
        <v>0</v>
      </c>
      <c r="F14" s="139">
        <f t="shared" si="2"/>
        <v>0</v>
      </c>
      <c r="G14" s="143"/>
      <c r="H14" s="144"/>
      <c r="I14" s="136"/>
      <c r="J14" s="136"/>
      <c r="K14" s="136"/>
      <c r="L14" s="136"/>
      <c r="M14" s="145">
        <f t="shared" si="3"/>
        <v>0</v>
      </c>
      <c r="N14" s="145"/>
      <c r="O14" s="145"/>
      <c r="P14" s="136"/>
      <c r="Q14" s="136"/>
      <c r="R14" s="145">
        <f t="shared" si="4"/>
        <v>0</v>
      </c>
      <c r="S14" s="145">
        <f t="shared" si="5"/>
        <v>0</v>
      </c>
      <c r="T14" s="146"/>
      <c r="U14" s="147">
        <v>38545</v>
      </c>
      <c r="V14" s="1"/>
    </row>
    <row r="15" spans="1:22" s="2" customFormat="1" ht="15" customHeight="1" x14ac:dyDescent="0.25">
      <c r="A15" s="14" t="s">
        <v>19</v>
      </c>
      <c r="B15" s="21" t="s">
        <v>90</v>
      </c>
      <c r="C15" s="22" t="s">
        <v>34</v>
      </c>
      <c r="D15" s="23">
        <f t="shared" si="0"/>
        <v>0</v>
      </c>
      <c r="E15" s="24">
        <f t="shared" si="1"/>
        <v>0</v>
      </c>
      <c r="F15" s="14">
        <f t="shared" si="2"/>
        <v>0</v>
      </c>
      <c r="G15" s="25"/>
      <c r="H15" s="19"/>
      <c r="I15" s="26"/>
      <c r="J15" s="26"/>
      <c r="K15" s="85"/>
      <c r="L15" s="85"/>
      <c r="M15" s="20">
        <f t="shared" si="3"/>
        <v>0</v>
      </c>
      <c r="N15" s="20"/>
      <c r="O15" s="20"/>
      <c r="P15" s="85"/>
      <c r="Q15" s="85"/>
      <c r="R15" s="20">
        <f t="shared" si="4"/>
        <v>0</v>
      </c>
      <c r="S15" s="20">
        <f t="shared" si="5"/>
        <v>0</v>
      </c>
      <c r="T15" s="13"/>
      <c r="U15" s="28">
        <v>38604</v>
      </c>
      <c r="V15" s="1"/>
    </row>
    <row r="16" spans="1:22" s="2" customFormat="1" ht="15" customHeight="1" x14ac:dyDescent="0.25">
      <c r="A16" s="14" t="s">
        <v>20</v>
      </c>
      <c r="B16" s="21" t="s">
        <v>91</v>
      </c>
      <c r="C16" s="22" t="s">
        <v>34</v>
      </c>
      <c r="D16" s="23">
        <f t="shared" si="0"/>
        <v>0</v>
      </c>
      <c r="E16" s="24">
        <f t="shared" si="1"/>
        <v>0</v>
      </c>
      <c r="F16" s="14">
        <f t="shared" si="2"/>
        <v>0</v>
      </c>
      <c r="G16" s="25"/>
      <c r="H16" s="19"/>
      <c r="I16" s="26"/>
      <c r="J16" s="26"/>
      <c r="K16" s="85"/>
      <c r="L16" s="85"/>
      <c r="M16" s="20">
        <f t="shared" si="3"/>
        <v>0</v>
      </c>
      <c r="N16" s="20"/>
      <c r="O16" s="20"/>
      <c r="P16" s="85"/>
      <c r="Q16" s="85"/>
      <c r="R16" s="20">
        <f t="shared" si="4"/>
        <v>0</v>
      </c>
      <c r="S16" s="20">
        <f t="shared" si="5"/>
        <v>0</v>
      </c>
      <c r="T16" s="13"/>
      <c r="U16" s="28">
        <v>38589</v>
      </c>
      <c r="V16" s="1"/>
    </row>
    <row r="17" spans="1:22" s="2" customFormat="1" ht="15" customHeight="1" x14ac:dyDescent="0.25">
      <c r="A17" s="14" t="s">
        <v>21</v>
      </c>
      <c r="B17" s="21" t="s">
        <v>92</v>
      </c>
      <c r="C17" s="22" t="s">
        <v>34</v>
      </c>
      <c r="D17" s="23">
        <f t="shared" si="0"/>
        <v>72</v>
      </c>
      <c r="E17" s="24">
        <f t="shared" si="1"/>
        <v>50</v>
      </c>
      <c r="F17" s="14">
        <f t="shared" si="2"/>
        <v>122</v>
      </c>
      <c r="G17" s="25">
        <v>20</v>
      </c>
      <c r="H17" s="19"/>
      <c r="I17" s="26">
        <v>36</v>
      </c>
      <c r="J17" s="26">
        <v>36</v>
      </c>
      <c r="K17" s="85"/>
      <c r="L17" s="85"/>
      <c r="M17" s="20">
        <f t="shared" si="3"/>
        <v>72</v>
      </c>
      <c r="N17" s="26">
        <v>23</v>
      </c>
      <c r="O17" s="26">
        <v>27</v>
      </c>
      <c r="P17" s="85"/>
      <c r="Q17" s="85"/>
      <c r="R17" s="20">
        <f t="shared" si="4"/>
        <v>50</v>
      </c>
      <c r="S17" s="20">
        <f t="shared" si="5"/>
        <v>122</v>
      </c>
      <c r="T17" s="13"/>
      <c r="U17" s="28">
        <v>37914</v>
      </c>
      <c r="V17" s="1"/>
    </row>
    <row r="18" spans="1:22" s="2" customFormat="1" ht="15" customHeight="1" x14ac:dyDescent="0.25">
      <c r="A18" s="14" t="s">
        <v>50</v>
      </c>
      <c r="B18" s="21" t="s">
        <v>93</v>
      </c>
      <c r="C18" s="22" t="s">
        <v>34</v>
      </c>
      <c r="D18" s="23">
        <f t="shared" si="0"/>
        <v>141</v>
      </c>
      <c r="E18" s="24">
        <f t="shared" si="1"/>
        <v>82</v>
      </c>
      <c r="F18" s="14">
        <f t="shared" si="2"/>
        <v>223</v>
      </c>
      <c r="G18" s="25">
        <v>4</v>
      </c>
      <c r="H18" s="19"/>
      <c r="I18" s="26">
        <v>79</v>
      </c>
      <c r="J18" s="26">
        <v>62</v>
      </c>
      <c r="K18" s="85"/>
      <c r="L18" s="85"/>
      <c r="M18" s="20">
        <f>SUM(I18:L18)</f>
        <v>141</v>
      </c>
      <c r="N18" s="26">
        <v>41</v>
      </c>
      <c r="O18" s="26">
        <v>41</v>
      </c>
      <c r="P18" s="85"/>
      <c r="Q18" s="85"/>
      <c r="R18" s="20">
        <f t="shared" si="4"/>
        <v>82</v>
      </c>
      <c r="S18" s="20">
        <f t="shared" si="5"/>
        <v>223</v>
      </c>
      <c r="T18" s="13"/>
      <c r="U18" s="28">
        <v>38273</v>
      </c>
      <c r="V18" s="1"/>
    </row>
    <row r="19" spans="1:22" s="2" customFormat="1" ht="15" customHeight="1" x14ac:dyDescent="0.25">
      <c r="A19" s="14" t="s">
        <v>51</v>
      </c>
      <c r="B19" s="21" t="s">
        <v>94</v>
      </c>
      <c r="C19" s="22" t="s">
        <v>34</v>
      </c>
      <c r="D19" s="23">
        <f t="shared" si="0"/>
        <v>0</v>
      </c>
      <c r="E19" s="24">
        <f t="shared" si="1"/>
        <v>0</v>
      </c>
      <c r="F19" s="14">
        <f t="shared" si="2"/>
        <v>0</v>
      </c>
      <c r="G19" s="25"/>
      <c r="H19" s="19"/>
      <c r="I19" s="26"/>
      <c r="J19" s="26"/>
      <c r="K19" s="85"/>
      <c r="L19" s="85"/>
      <c r="M19" s="20">
        <f>SUM(I19:L19)</f>
        <v>0</v>
      </c>
      <c r="N19" s="20"/>
      <c r="O19" s="20"/>
      <c r="P19" s="85"/>
      <c r="Q19" s="85"/>
      <c r="R19" s="20">
        <f t="shared" si="4"/>
        <v>0</v>
      </c>
      <c r="S19" s="20">
        <f t="shared" si="5"/>
        <v>0</v>
      </c>
      <c r="T19" s="13"/>
      <c r="U19" s="28">
        <v>38289</v>
      </c>
      <c r="V19" s="1"/>
    </row>
    <row r="20" spans="1:22" s="2" customFormat="1" ht="15" customHeight="1" x14ac:dyDescent="0.25">
      <c r="A20" s="139" t="s">
        <v>52</v>
      </c>
      <c r="B20" s="148" t="s">
        <v>101</v>
      </c>
      <c r="C20" s="132" t="s">
        <v>34</v>
      </c>
      <c r="D20" s="141">
        <f t="shared" si="0"/>
        <v>0</v>
      </c>
      <c r="E20" s="142">
        <f t="shared" si="1"/>
        <v>0</v>
      </c>
      <c r="F20" s="139">
        <f t="shared" si="2"/>
        <v>0</v>
      </c>
      <c r="G20" s="143"/>
      <c r="H20" s="144"/>
      <c r="I20" s="136"/>
      <c r="J20" s="136"/>
      <c r="K20" s="136"/>
      <c r="L20" s="136"/>
      <c r="M20" s="145">
        <f>SUM(I20:L20)</f>
        <v>0</v>
      </c>
      <c r="N20" s="145"/>
      <c r="O20" s="145"/>
      <c r="P20" s="136"/>
      <c r="Q20" s="136"/>
      <c r="R20" s="145">
        <f t="shared" si="4"/>
        <v>0</v>
      </c>
      <c r="S20" s="145">
        <f t="shared" si="5"/>
        <v>0</v>
      </c>
      <c r="T20" s="146"/>
      <c r="U20" s="147">
        <v>38476</v>
      </c>
      <c r="V20" s="1"/>
    </row>
    <row r="21" spans="1:22" s="2" customFormat="1" ht="4.1500000000000004" customHeight="1" x14ac:dyDescent="0.25">
      <c r="A21" s="81"/>
      <c r="B21" s="29"/>
      <c r="C21" s="30"/>
      <c r="D21" s="31"/>
      <c r="E21" s="31"/>
      <c r="F21" s="81"/>
      <c r="G21" s="32"/>
      <c r="H21" s="34"/>
      <c r="I21" s="8"/>
      <c r="J21" s="8"/>
      <c r="K21" s="8"/>
      <c r="L21" s="8"/>
      <c r="M21" s="7"/>
      <c r="N21" s="7"/>
      <c r="O21" s="7"/>
      <c r="P21" s="8"/>
      <c r="Q21" s="8"/>
      <c r="R21" s="7"/>
      <c r="S21" s="7"/>
      <c r="T21" s="34"/>
      <c r="U21" s="36"/>
      <c r="V21" s="1"/>
    </row>
    <row r="22" spans="1:22" s="2" customFormat="1" ht="15" customHeight="1" x14ac:dyDescent="0.25">
      <c r="A22" s="169" t="s">
        <v>22</v>
      </c>
      <c r="B22" s="169"/>
      <c r="C22" s="169"/>
      <c r="D22" s="169"/>
      <c r="E22" s="169"/>
      <c r="F22" s="169"/>
      <c r="G22" s="169"/>
      <c r="H22" s="11"/>
      <c r="I22" s="170" t="s">
        <v>2</v>
      </c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1"/>
      <c r="U22" s="12"/>
      <c r="V22" s="1"/>
    </row>
    <row r="23" spans="1:22" s="2" customFormat="1" ht="15" customHeight="1" x14ac:dyDescent="0.25">
      <c r="A23" s="14" t="s">
        <v>3</v>
      </c>
      <c r="B23" s="15" t="s">
        <v>4</v>
      </c>
      <c r="C23" s="16" t="s">
        <v>5</v>
      </c>
      <c r="D23" s="17" t="s">
        <v>6</v>
      </c>
      <c r="E23" s="14" t="s">
        <v>7</v>
      </c>
      <c r="F23" s="14">
        <v>120</v>
      </c>
      <c r="G23" s="18" t="s">
        <v>8</v>
      </c>
      <c r="H23" s="34"/>
      <c r="I23" s="165" t="s">
        <v>6</v>
      </c>
      <c r="J23" s="166"/>
      <c r="K23" s="166"/>
      <c r="L23" s="167"/>
      <c r="M23" s="20" t="s">
        <v>9</v>
      </c>
      <c r="N23" s="165" t="s">
        <v>10</v>
      </c>
      <c r="O23" s="166"/>
      <c r="P23" s="166"/>
      <c r="Q23" s="167"/>
      <c r="R23" s="20" t="s">
        <v>9</v>
      </c>
      <c r="S23" s="20" t="s">
        <v>23</v>
      </c>
      <c r="T23" s="19"/>
      <c r="U23" s="20" t="s">
        <v>12</v>
      </c>
      <c r="V23" s="1"/>
    </row>
    <row r="24" spans="1:22" s="2" customFormat="1" ht="15" customHeight="1" x14ac:dyDescent="0.25">
      <c r="A24" s="37" t="s">
        <v>15</v>
      </c>
      <c r="B24" s="38" t="s">
        <v>24</v>
      </c>
      <c r="C24" s="22" t="s">
        <v>25</v>
      </c>
      <c r="D24" s="39">
        <f>M24</f>
        <v>360</v>
      </c>
      <c r="E24" s="40">
        <f>R24</f>
        <v>180</v>
      </c>
      <c r="F24" s="37">
        <f>SUM(D24:E24)</f>
        <v>540</v>
      </c>
      <c r="G24" s="41">
        <v>3</v>
      </c>
      <c r="H24" s="19"/>
      <c r="I24" s="42">
        <v>88</v>
      </c>
      <c r="J24" s="42">
        <v>91</v>
      </c>
      <c r="K24" s="42">
        <v>80</v>
      </c>
      <c r="L24" s="42">
        <v>101</v>
      </c>
      <c r="M24" s="43">
        <f>SUM(I24:L24)</f>
        <v>360</v>
      </c>
      <c r="N24" s="42">
        <v>51</v>
      </c>
      <c r="O24" s="42">
        <v>44</v>
      </c>
      <c r="P24" s="42">
        <v>34</v>
      </c>
      <c r="Q24" s="42">
        <v>51</v>
      </c>
      <c r="R24" s="43">
        <f>SUM(N24:Q24)</f>
        <v>180</v>
      </c>
      <c r="S24" s="43">
        <f>SUM(R24,M24)</f>
        <v>540</v>
      </c>
      <c r="T24" s="19"/>
      <c r="U24" s="44">
        <v>36766</v>
      </c>
      <c r="V24" s="1"/>
    </row>
    <row r="25" spans="1:22" s="2" customFormat="1" ht="15" customHeight="1" x14ac:dyDescent="0.25">
      <c r="A25" s="37" t="s">
        <v>16</v>
      </c>
      <c r="B25" s="21" t="s">
        <v>26</v>
      </c>
      <c r="C25" s="22" t="s">
        <v>25</v>
      </c>
      <c r="D25" s="23">
        <f>M25</f>
        <v>327</v>
      </c>
      <c r="E25" s="24">
        <f>R25</f>
        <v>154</v>
      </c>
      <c r="F25" s="14">
        <f>SUM(D25:E25)</f>
        <v>481</v>
      </c>
      <c r="G25" s="25">
        <v>4</v>
      </c>
      <c r="H25" s="19"/>
      <c r="I25" s="26">
        <v>86</v>
      </c>
      <c r="J25" s="26">
        <v>61</v>
      </c>
      <c r="K25" s="26">
        <v>86</v>
      </c>
      <c r="L25" s="26">
        <v>94</v>
      </c>
      <c r="M25" s="20">
        <f>SUM(I25:L25)</f>
        <v>327</v>
      </c>
      <c r="N25" s="26">
        <v>45</v>
      </c>
      <c r="O25" s="26">
        <v>30</v>
      </c>
      <c r="P25" s="26">
        <v>44</v>
      </c>
      <c r="Q25" s="26">
        <v>35</v>
      </c>
      <c r="R25" s="20">
        <f>SUM(N25:Q25)</f>
        <v>154</v>
      </c>
      <c r="S25" s="20">
        <f>SUM(R25,M25)</f>
        <v>481</v>
      </c>
      <c r="T25" s="19"/>
      <c r="U25" s="45">
        <v>36454</v>
      </c>
      <c r="V25" s="1"/>
    </row>
    <row r="26" spans="1:22" s="2" customFormat="1" ht="15" customHeight="1" x14ac:dyDescent="0.25">
      <c r="A26" s="14" t="s">
        <v>17</v>
      </c>
      <c r="B26" s="21" t="s">
        <v>27</v>
      </c>
      <c r="C26" s="22" t="s">
        <v>25</v>
      </c>
      <c r="D26" s="24">
        <f>M26</f>
        <v>369</v>
      </c>
      <c r="E26" s="24">
        <f>R26</f>
        <v>144</v>
      </c>
      <c r="F26" s="14">
        <f>SUM(D26:E26)</f>
        <v>513</v>
      </c>
      <c r="G26" s="25">
        <v>8</v>
      </c>
      <c r="H26" s="19"/>
      <c r="I26" s="26">
        <v>94</v>
      </c>
      <c r="J26" s="26">
        <v>105</v>
      </c>
      <c r="K26" s="26">
        <v>82</v>
      </c>
      <c r="L26" s="26">
        <v>88</v>
      </c>
      <c r="M26" s="20">
        <f>SUM(I26:L26)</f>
        <v>369</v>
      </c>
      <c r="N26" s="26">
        <v>54</v>
      </c>
      <c r="O26" s="26">
        <v>33</v>
      </c>
      <c r="P26" s="26">
        <v>32</v>
      </c>
      <c r="Q26" s="26">
        <v>25</v>
      </c>
      <c r="R26" s="20">
        <f>SUM(N26:Q26)</f>
        <v>144</v>
      </c>
      <c r="S26" s="20">
        <f>SUM(R26,M26)</f>
        <v>513</v>
      </c>
      <c r="T26" s="19"/>
      <c r="U26" s="28">
        <v>37774</v>
      </c>
      <c r="V26" s="1"/>
    </row>
    <row r="27" spans="1:22" s="2" customFormat="1" ht="15" customHeight="1" x14ac:dyDescent="0.25">
      <c r="A27" s="14" t="s">
        <v>18</v>
      </c>
      <c r="B27" s="21" t="s">
        <v>28</v>
      </c>
      <c r="C27" s="22" t="s">
        <v>29</v>
      </c>
      <c r="D27" s="24">
        <f>M27</f>
        <v>0</v>
      </c>
      <c r="E27" s="24">
        <f>R27</f>
        <v>0</v>
      </c>
      <c r="F27" s="14">
        <f>SUM(D27:E27)</f>
        <v>0</v>
      </c>
      <c r="G27" s="25"/>
      <c r="H27" s="19"/>
      <c r="I27" s="26"/>
      <c r="J27" s="26"/>
      <c r="K27" s="26"/>
      <c r="L27" s="26"/>
      <c r="M27" s="20">
        <f>SUM(I27:L27)</f>
        <v>0</v>
      </c>
      <c r="N27" s="20"/>
      <c r="O27" s="20"/>
      <c r="P27" s="26"/>
      <c r="Q27" s="26"/>
      <c r="R27" s="20">
        <f>SUM(N27:Q27)</f>
        <v>0</v>
      </c>
      <c r="S27" s="20">
        <f>SUM(R27,M27)</f>
        <v>0</v>
      </c>
      <c r="T27" s="19"/>
      <c r="U27" s="45">
        <v>37027</v>
      </c>
      <c r="V27" s="1"/>
    </row>
    <row r="28" spans="1:22" s="2" customFormat="1" ht="4.1500000000000004" customHeight="1" x14ac:dyDescent="0.25">
      <c r="A28" s="81"/>
      <c r="B28" s="29"/>
      <c r="C28" s="30"/>
      <c r="D28" s="31"/>
      <c r="E28" s="31"/>
      <c r="F28" s="81"/>
      <c r="G28" s="32"/>
      <c r="H28" s="34"/>
      <c r="I28" s="8"/>
      <c r="J28" s="8"/>
      <c r="K28" s="8"/>
      <c r="L28" s="8"/>
      <c r="M28" s="7"/>
      <c r="N28" s="7"/>
      <c r="O28" s="7"/>
      <c r="P28" s="8"/>
      <c r="Q28" s="8"/>
      <c r="R28" s="7"/>
      <c r="S28" s="7"/>
      <c r="T28" s="34"/>
      <c r="U28" s="36"/>
      <c r="V28" s="1"/>
    </row>
    <row r="29" spans="1:22" s="2" customFormat="1" ht="15" customHeight="1" x14ac:dyDescent="0.25">
      <c r="A29" s="169" t="s">
        <v>30</v>
      </c>
      <c r="B29" s="169"/>
      <c r="C29" s="169"/>
      <c r="D29" s="169"/>
      <c r="E29" s="169"/>
      <c r="F29" s="169"/>
      <c r="G29" s="169"/>
      <c r="H29" s="11"/>
      <c r="I29" s="170" t="s">
        <v>2</v>
      </c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1"/>
      <c r="U29" s="12"/>
      <c r="V29" s="1"/>
    </row>
    <row r="30" spans="1:22" s="2" customFormat="1" ht="15" customHeight="1" x14ac:dyDescent="0.25">
      <c r="A30" s="14" t="s">
        <v>3</v>
      </c>
      <c r="B30" s="15" t="s">
        <v>4</v>
      </c>
      <c r="C30" s="16" t="s">
        <v>5</v>
      </c>
      <c r="D30" s="17" t="s">
        <v>6</v>
      </c>
      <c r="E30" s="14" t="s">
        <v>7</v>
      </c>
      <c r="F30" s="14">
        <v>120</v>
      </c>
      <c r="G30" s="18" t="s">
        <v>8</v>
      </c>
      <c r="H30" s="34"/>
      <c r="I30" s="165" t="s">
        <v>6</v>
      </c>
      <c r="J30" s="166"/>
      <c r="K30" s="166"/>
      <c r="L30" s="167"/>
      <c r="M30" s="20" t="s">
        <v>9</v>
      </c>
      <c r="N30" s="165" t="s">
        <v>10</v>
      </c>
      <c r="O30" s="166"/>
      <c r="P30" s="166"/>
      <c r="Q30" s="167"/>
      <c r="R30" s="20" t="s">
        <v>9</v>
      </c>
      <c r="S30" s="20" t="s">
        <v>23</v>
      </c>
      <c r="T30" s="19"/>
      <c r="U30" s="20" t="s">
        <v>12</v>
      </c>
      <c r="V30" s="1"/>
    </row>
    <row r="31" spans="1:22" s="2" customFormat="1" ht="15" customHeight="1" x14ac:dyDescent="0.25">
      <c r="A31" s="149" t="s">
        <v>15</v>
      </c>
      <c r="B31" s="150" t="s">
        <v>102</v>
      </c>
      <c r="C31" s="132" t="s">
        <v>34</v>
      </c>
      <c r="D31" s="151">
        <f>M31</f>
        <v>0</v>
      </c>
      <c r="E31" s="152">
        <f>R31</f>
        <v>0</v>
      </c>
      <c r="F31" s="149">
        <f>SUM(D31:E31)</f>
        <v>0</v>
      </c>
      <c r="G31" s="153"/>
      <c r="H31" s="144"/>
      <c r="I31" s="154"/>
      <c r="J31" s="154"/>
      <c r="K31" s="154"/>
      <c r="L31" s="154"/>
      <c r="M31" s="155">
        <f>SUM(I31:L31)</f>
        <v>0</v>
      </c>
      <c r="N31" s="155"/>
      <c r="O31" s="155"/>
      <c r="P31" s="154"/>
      <c r="Q31" s="154"/>
      <c r="R31" s="155">
        <f>SUM(N31:Q31)</f>
        <v>0</v>
      </c>
      <c r="S31" s="155">
        <f>SUM(R31,M31)</f>
        <v>0</v>
      </c>
      <c r="T31" s="144"/>
      <c r="U31" s="156">
        <v>36818</v>
      </c>
      <c r="V31" s="1"/>
    </row>
    <row r="32" spans="1:22" s="2" customFormat="1" ht="15" customHeight="1" x14ac:dyDescent="0.25">
      <c r="A32" s="37" t="s">
        <v>16</v>
      </c>
      <c r="B32" s="46" t="s">
        <v>33</v>
      </c>
      <c r="C32" s="22" t="s">
        <v>34</v>
      </c>
      <c r="D32" s="39">
        <f>M32</f>
        <v>303</v>
      </c>
      <c r="E32" s="40">
        <f>R32</f>
        <v>168</v>
      </c>
      <c r="F32" s="37">
        <f>SUM(D32:E32)</f>
        <v>471</v>
      </c>
      <c r="G32" s="41">
        <v>8</v>
      </c>
      <c r="H32" s="19"/>
      <c r="I32" s="42">
        <v>78</v>
      </c>
      <c r="J32" s="42">
        <v>75</v>
      </c>
      <c r="K32" s="42">
        <v>78</v>
      </c>
      <c r="L32" s="42">
        <v>72</v>
      </c>
      <c r="M32" s="43">
        <f>SUM(I32:L32)</f>
        <v>303</v>
      </c>
      <c r="N32" s="42">
        <v>36</v>
      </c>
      <c r="O32" s="42">
        <v>43</v>
      </c>
      <c r="P32" s="42">
        <v>38</v>
      </c>
      <c r="Q32" s="42">
        <v>51</v>
      </c>
      <c r="R32" s="43">
        <f>SUM(N32:Q32)</f>
        <v>168</v>
      </c>
      <c r="S32" s="43">
        <f>SUM(R32,M32)</f>
        <v>471</v>
      </c>
      <c r="T32" s="19"/>
      <c r="U32" s="44">
        <v>37015</v>
      </c>
      <c r="V32" s="1"/>
    </row>
    <row r="33" spans="1:22" s="2" customFormat="1" ht="15" customHeight="1" x14ac:dyDescent="0.25">
      <c r="A33" s="37" t="s">
        <v>17</v>
      </c>
      <c r="B33" s="47" t="s">
        <v>35</v>
      </c>
      <c r="C33" s="22" t="s">
        <v>34</v>
      </c>
      <c r="D33" s="23">
        <f>M33</f>
        <v>193</v>
      </c>
      <c r="E33" s="24">
        <f>R33</f>
        <v>116</v>
      </c>
      <c r="F33" s="14">
        <f>SUM(D33:E33)</f>
        <v>309</v>
      </c>
      <c r="G33" s="25">
        <v>21</v>
      </c>
      <c r="H33" s="19"/>
      <c r="I33" s="26">
        <v>33</v>
      </c>
      <c r="J33" s="26">
        <v>64</v>
      </c>
      <c r="K33" s="26">
        <v>41</v>
      </c>
      <c r="L33" s="26">
        <v>55</v>
      </c>
      <c r="M33" s="20">
        <f>SUM(I33:L33)</f>
        <v>193</v>
      </c>
      <c r="N33" s="26">
        <v>23</v>
      </c>
      <c r="O33" s="26">
        <v>36</v>
      </c>
      <c r="P33" s="26">
        <v>24</v>
      </c>
      <c r="Q33" s="26">
        <v>33</v>
      </c>
      <c r="R33" s="20">
        <f>SUM(N33:Q33)</f>
        <v>116</v>
      </c>
      <c r="S33" s="20">
        <f>SUM(R33,M33)</f>
        <v>309</v>
      </c>
      <c r="T33" s="19"/>
      <c r="U33" s="45">
        <v>37033</v>
      </c>
      <c r="V33" s="1"/>
    </row>
    <row r="34" spans="1:22" s="2" customFormat="1" ht="15" customHeight="1" x14ac:dyDescent="0.25">
      <c r="A34" s="81"/>
      <c r="B34" s="48"/>
      <c r="C34" s="30"/>
      <c r="D34" s="31"/>
      <c r="E34" s="31"/>
      <c r="F34" s="81"/>
      <c r="G34" s="32"/>
      <c r="H34" s="19"/>
      <c r="I34" s="8"/>
      <c r="J34" s="8"/>
      <c r="K34" s="8"/>
      <c r="L34" s="8"/>
      <c r="M34" s="7"/>
      <c r="N34" s="7"/>
      <c r="O34" s="7"/>
      <c r="P34" s="8"/>
      <c r="Q34" s="8"/>
      <c r="R34" s="7"/>
      <c r="S34" s="7"/>
      <c r="T34" s="19"/>
      <c r="U34" s="36"/>
      <c r="V34" s="1"/>
    </row>
    <row r="35" spans="1:22" s="2" customFormat="1" ht="4.1500000000000004" customHeight="1" x14ac:dyDescent="0.25">
      <c r="A35" s="81"/>
      <c r="B35" s="29"/>
      <c r="C35" s="30"/>
      <c r="D35" s="31"/>
      <c r="E35" s="31"/>
      <c r="F35" s="81"/>
      <c r="G35" s="32"/>
      <c r="I35" s="6"/>
      <c r="J35" s="6"/>
      <c r="K35" s="6"/>
      <c r="L35" s="6"/>
      <c r="M35" s="7"/>
      <c r="N35" s="7"/>
      <c r="O35" s="7"/>
      <c r="P35" s="6"/>
      <c r="Q35" s="6"/>
      <c r="R35" s="7"/>
      <c r="S35" s="7"/>
      <c r="U35" s="36"/>
      <c r="V35" s="1"/>
    </row>
    <row r="36" spans="1:22" s="2" customFormat="1" ht="15" customHeight="1" x14ac:dyDescent="0.25">
      <c r="A36" s="170" t="str">
        <f>A1</f>
        <v xml:space="preserve"> 2017-18. évi Területi UP verseny EREDMÉNYEK (1. forduló)</v>
      </c>
      <c r="B36" s="170"/>
      <c r="C36" s="170"/>
      <c r="D36" s="170"/>
      <c r="E36" s="170"/>
      <c r="F36" s="170"/>
      <c r="G36" s="170"/>
      <c r="I36" s="1"/>
      <c r="J36" s="1"/>
      <c r="K36" s="6"/>
      <c r="L36" s="6"/>
      <c r="M36" s="7"/>
      <c r="N36" s="7"/>
      <c r="O36" s="7"/>
      <c r="P36" s="6"/>
      <c r="Q36" s="6"/>
      <c r="R36" s="7"/>
      <c r="S36" s="9"/>
      <c r="U36" s="10"/>
      <c r="V36" s="1"/>
    </row>
    <row r="37" spans="1:22" s="2" customFormat="1" ht="4.1500000000000004" customHeight="1" x14ac:dyDescent="0.25">
      <c r="A37" s="81"/>
      <c r="B37" s="81"/>
      <c r="C37" s="4"/>
      <c r="D37" s="81"/>
      <c r="E37" s="81"/>
      <c r="F37" s="81"/>
      <c r="G37" s="5"/>
      <c r="I37" s="1"/>
      <c r="J37" s="1"/>
      <c r="K37" s="6"/>
      <c r="L37" s="6"/>
      <c r="M37" s="7"/>
      <c r="N37" s="7"/>
      <c r="O37" s="7"/>
      <c r="P37" s="6"/>
      <c r="Q37" s="6"/>
      <c r="R37" s="7"/>
      <c r="S37" s="9"/>
      <c r="U37" s="10"/>
      <c r="V37" s="1"/>
    </row>
    <row r="38" spans="1:22" s="2" customFormat="1" ht="15" customHeight="1" x14ac:dyDescent="0.25">
      <c r="A38" s="169" t="s">
        <v>36</v>
      </c>
      <c r="B38" s="169"/>
      <c r="C38" s="169"/>
      <c r="D38" s="169"/>
      <c r="E38" s="169"/>
      <c r="F38" s="169"/>
      <c r="G38" s="169"/>
      <c r="H38" s="11"/>
      <c r="I38" s="171" t="s">
        <v>2</v>
      </c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1"/>
      <c r="U38" s="12"/>
      <c r="V38" s="1"/>
    </row>
    <row r="39" spans="1:22" s="2" customFormat="1" ht="15" customHeight="1" x14ac:dyDescent="0.25">
      <c r="A39" s="14" t="s">
        <v>3</v>
      </c>
      <c r="B39" s="15" t="s">
        <v>4</v>
      </c>
      <c r="C39" s="16" t="s">
        <v>5</v>
      </c>
      <c r="D39" s="17" t="s">
        <v>6</v>
      </c>
      <c r="E39" s="14" t="s">
        <v>7</v>
      </c>
      <c r="F39" s="14">
        <v>60</v>
      </c>
      <c r="G39" s="18" t="s">
        <v>8</v>
      </c>
      <c r="H39" s="19"/>
      <c r="I39" s="165" t="s">
        <v>6</v>
      </c>
      <c r="J39" s="166"/>
      <c r="K39" s="166"/>
      <c r="L39" s="167"/>
      <c r="M39" s="20" t="s">
        <v>9</v>
      </c>
      <c r="N39" s="165" t="s">
        <v>10</v>
      </c>
      <c r="O39" s="166"/>
      <c r="P39" s="166"/>
      <c r="Q39" s="167"/>
      <c r="R39" s="20" t="s">
        <v>9</v>
      </c>
      <c r="S39" s="20" t="s">
        <v>11</v>
      </c>
      <c r="T39" s="19"/>
      <c r="U39" s="20" t="s">
        <v>12</v>
      </c>
      <c r="V39" s="1"/>
    </row>
    <row r="40" spans="1:22" s="2" customFormat="1" ht="15" customHeight="1" x14ac:dyDescent="0.25">
      <c r="A40" s="14" t="s">
        <v>15</v>
      </c>
      <c r="B40" s="21" t="s">
        <v>37</v>
      </c>
      <c r="C40" s="22" t="s">
        <v>38</v>
      </c>
      <c r="D40" s="23">
        <f>M40</f>
        <v>190</v>
      </c>
      <c r="E40" s="24">
        <f>R40</f>
        <v>103</v>
      </c>
      <c r="F40" s="14">
        <f>SUM(D40:E40)</f>
        <v>293</v>
      </c>
      <c r="G40" s="25">
        <v>5</v>
      </c>
      <c r="H40" s="19"/>
      <c r="I40" s="26">
        <v>91</v>
      </c>
      <c r="J40" s="26">
        <v>99</v>
      </c>
      <c r="K40" s="85"/>
      <c r="L40" s="85"/>
      <c r="M40" s="20">
        <f>SUM(I40:L40)</f>
        <v>190</v>
      </c>
      <c r="N40" s="26">
        <v>58</v>
      </c>
      <c r="O40" s="26">
        <v>45</v>
      </c>
      <c r="P40" s="85"/>
      <c r="Q40" s="85"/>
      <c r="R40" s="20">
        <f>SUM(N40:Q40)</f>
        <v>103</v>
      </c>
      <c r="S40" s="20">
        <f>SUM(R40,M40)</f>
        <v>293</v>
      </c>
      <c r="T40" s="19"/>
      <c r="U40" s="45">
        <v>38220</v>
      </c>
      <c r="V40" s="1"/>
    </row>
    <row r="41" spans="1:22" s="2" customFormat="1" ht="15" customHeight="1" x14ac:dyDescent="0.25">
      <c r="A41" s="14" t="s">
        <v>16</v>
      </c>
      <c r="B41" s="21" t="s">
        <v>39</v>
      </c>
      <c r="C41" s="49" t="s">
        <v>40</v>
      </c>
      <c r="D41" s="23">
        <f>M41</f>
        <v>168</v>
      </c>
      <c r="E41" s="24">
        <f>R41</f>
        <v>87</v>
      </c>
      <c r="F41" s="14">
        <f>SUM(D41:E41)</f>
        <v>255</v>
      </c>
      <c r="G41" s="25">
        <v>4</v>
      </c>
      <c r="H41" s="19"/>
      <c r="I41" s="26">
        <v>102</v>
      </c>
      <c r="J41" s="26">
        <v>66</v>
      </c>
      <c r="K41" s="85"/>
      <c r="L41" s="85"/>
      <c r="M41" s="20">
        <f>SUM(I41:L41)</f>
        <v>168</v>
      </c>
      <c r="N41" s="26">
        <v>38</v>
      </c>
      <c r="O41" s="26">
        <v>49</v>
      </c>
      <c r="P41" s="85"/>
      <c r="Q41" s="85"/>
      <c r="R41" s="20">
        <f>SUM(N41:Q41)</f>
        <v>87</v>
      </c>
      <c r="S41" s="20">
        <f>SUM(R41,M41)</f>
        <v>255</v>
      </c>
      <c r="T41" s="19"/>
      <c r="U41" s="45">
        <v>38370</v>
      </c>
      <c r="V41" s="1"/>
    </row>
    <row r="42" spans="1:22" s="2" customFormat="1" ht="15" customHeight="1" x14ac:dyDescent="0.25">
      <c r="A42" s="14" t="s">
        <v>17</v>
      </c>
      <c r="B42" s="47" t="s">
        <v>41</v>
      </c>
      <c r="C42" s="22" t="s">
        <v>42</v>
      </c>
      <c r="D42" s="23">
        <f t="shared" ref="D42:D43" si="6">M42</f>
        <v>190</v>
      </c>
      <c r="E42" s="24">
        <f t="shared" ref="E42:E43" si="7">R42</f>
        <v>103</v>
      </c>
      <c r="F42" s="14">
        <f t="shared" ref="F42:F43" si="8">SUM(D42:E42)</f>
        <v>293</v>
      </c>
      <c r="G42" s="25">
        <v>3</v>
      </c>
      <c r="H42" s="19"/>
      <c r="I42" s="26">
        <v>88</v>
      </c>
      <c r="J42" s="26">
        <v>102</v>
      </c>
      <c r="K42" s="85"/>
      <c r="L42" s="85"/>
      <c r="M42" s="20">
        <f t="shared" ref="M42:M43" si="9">SUM(I42:L42)</f>
        <v>190</v>
      </c>
      <c r="N42" s="26">
        <v>42</v>
      </c>
      <c r="O42" s="26">
        <v>61</v>
      </c>
      <c r="P42" s="85"/>
      <c r="Q42" s="85"/>
      <c r="R42" s="20">
        <f t="shared" ref="R42:R43" si="10">SUM(N42:Q42)</f>
        <v>103</v>
      </c>
      <c r="S42" s="20">
        <f t="shared" ref="S42:S43" si="11">SUM(R42,M42)</f>
        <v>293</v>
      </c>
      <c r="T42" s="19"/>
      <c r="U42" s="50">
        <v>37915</v>
      </c>
      <c r="V42" s="1"/>
    </row>
    <row r="43" spans="1:22" s="2" customFormat="1" ht="15" customHeight="1" x14ac:dyDescent="0.25">
      <c r="A43" s="14" t="s">
        <v>18</v>
      </c>
      <c r="B43" s="21" t="s">
        <v>43</v>
      </c>
      <c r="C43" s="49" t="s">
        <v>40</v>
      </c>
      <c r="D43" s="23">
        <f t="shared" si="6"/>
        <v>182</v>
      </c>
      <c r="E43" s="24">
        <f t="shared" si="7"/>
        <v>103</v>
      </c>
      <c r="F43" s="14">
        <f t="shared" si="8"/>
        <v>285</v>
      </c>
      <c r="G43" s="25">
        <v>3</v>
      </c>
      <c r="H43" s="19"/>
      <c r="I43" s="26">
        <v>93</v>
      </c>
      <c r="J43" s="26">
        <v>89</v>
      </c>
      <c r="K43" s="85"/>
      <c r="L43" s="85"/>
      <c r="M43" s="20">
        <f t="shared" si="9"/>
        <v>182</v>
      </c>
      <c r="N43" s="26">
        <v>55</v>
      </c>
      <c r="O43" s="26">
        <v>48</v>
      </c>
      <c r="P43" s="85"/>
      <c r="Q43" s="85"/>
      <c r="R43" s="20">
        <f t="shared" si="10"/>
        <v>103</v>
      </c>
      <c r="S43" s="20">
        <f t="shared" si="11"/>
        <v>285</v>
      </c>
      <c r="T43" s="19"/>
      <c r="U43" s="45">
        <v>38764</v>
      </c>
      <c r="V43" s="1"/>
    </row>
    <row r="44" spans="1:22" s="2" customFormat="1" ht="15" customHeight="1" x14ac:dyDescent="0.25">
      <c r="A44" s="14" t="s">
        <v>19</v>
      </c>
      <c r="B44" s="21" t="s">
        <v>44</v>
      </c>
      <c r="C44" s="22" t="s">
        <v>45</v>
      </c>
      <c r="D44" s="23">
        <f>M44</f>
        <v>163</v>
      </c>
      <c r="E44" s="24">
        <f>R44</f>
        <v>94</v>
      </c>
      <c r="F44" s="14">
        <f>SUM(D44:E44)</f>
        <v>257</v>
      </c>
      <c r="G44" s="25">
        <v>3</v>
      </c>
      <c r="H44" s="19"/>
      <c r="I44" s="26">
        <v>80</v>
      </c>
      <c r="J44" s="26">
        <v>83</v>
      </c>
      <c r="K44" s="85"/>
      <c r="L44" s="85"/>
      <c r="M44" s="20">
        <f>SUM(I44:L44)</f>
        <v>163</v>
      </c>
      <c r="N44" s="26">
        <v>53</v>
      </c>
      <c r="O44" s="26">
        <v>41</v>
      </c>
      <c r="P44" s="85"/>
      <c r="Q44" s="85"/>
      <c r="R44" s="20">
        <f>SUM(N44:Q44)</f>
        <v>94</v>
      </c>
      <c r="S44" s="20">
        <f>SUM(R44,M44)</f>
        <v>257</v>
      </c>
      <c r="T44" s="19"/>
      <c r="U44" s="45">
        <v>37917</v>
      </c>
      <c r="V44" s="1"/>
    </row>
    <row r="45" spans="1:22" s="2" customFormat="1" ht="15" customHeight="1" x14ac:dyDescent="0.25">
      <c r="A45" s="14" t="s">
        <v>20</v>
      </c>
      <c r="B45" s="21" t="s">
        <v>46</v>
      </c>
      <c r="C45" s="22" t="s">
        <v>29</v>
      </c>
      <c r="D45" s="23">
        <f>M45</f>
        <v>177</v>
      </c>
      <c r="E45" s="24">
        <f>R45</f>
        <v>108</v>
      </c>
      <c r="F45" s="14">
        <f>SUM(D45:E45)</f>
        <v>285</v>
      </c>
      <c r="G45" s="25">
        <v>2</v>
      </c>
      <c r="H45" s="34"/>
      <c r="I45" s="26">
        <v>101</v>
      </c>
      <c r="J45" s="26">
        <v>76</v>
      </c>
      <c r="K45" s="85"/>
      <c r="L45" s="85"/>
      <c r="M45" s="20">
        <f>SUM(I45:L45)</f>
        <v>177</v>
      </c>
      <c r="N45" s="26">
        <v>52</v>
      </c>
      <c r="O45" s="26">
        <v>56</v>
      </c>
      <c r="P45" s="85"/>
      <c r="Q45" s="85"/>
      <c r="R45" s="20">
        <f>SUM(N45:Q45)</f>
        <v>108</v>
      </c>
      <c r="S45" s="20">
        <f>SUM(R45,M45)</f>
        <v>285</v>
      </c>
      <c r="T45" s="34"/>
      <c r="U45" s="50">
        <v>37970</v>
      </c>
      <c r="V45" s="1"/>
    </row>
    <row r="46" spans="1:22" s="2" customFormat="1" ht="15" customHeight="1" x14ac:dyDescent="0.25">
      <c r="A46" s="14" t="s">
        <v>21</v>
      </c>
      <c r="B46" s="21" t="s">
        <v>47</v>
      </c>
      <c r="C46" s="22" t="s">
        <v>48</v>
      </c>
      <c r="D46" s="24">
        <f>M46</f>
        <v>168</v>
      </c>
      <c r="E46" s="24">
        <f>R46</f>
        <v>72</v>
      </c>
      <c r="F46" s="14">
        <f>SUM(D46:E46)</f>
        <v>240</v>
      </c>
      <c r="G46" s="25">
        <v>6</v>
      </c>
      <c r="H46" s="19"/>
      <c r="I46" s="26">
        <v>82</v>
      </c>
      <c r="J46" s="26">
        <v>86</v>
      </c>
      <c r="K46" s="85"/>
      <c r="L46" s="85"/>
      <c r="M46" s="20">
        <f>SUM(I46:L46)</f>
        <v>168</v>
      </c>
      <c r="N46" s="26">
        <v>34</v>
      </c>
      <c r="O46" s="26">
        <v>38</v>
      </c>
      <c r="P46" s="85"/>
      <c r="Q46" s="85"/>
      <c r="R46" s="20">
        <f>SUM(N46:Q46)</f>
        <v>72</v>
      </c>
      <c r="S46" s="20">
        <f>SUM(R46,M46)</f>
        <v>240</v>
      </c>
      <c r="T46" s="19"/>
      <c r="U46" s="45">
        <v>37805</v>
      </c>
      <c r="V46" s="1"/>
    </row>
    <row r="47" spans="1:22" s="2" customFormat="1" ht="4.1500000000000004" customHeight="1" x14ac:dyDescent="0.25">
      <c r="A47" s="81"/>
      <c r="B47" s="29"/>
      <c r="C47" s="30"/>
      <c r="D47" s="31"/>
      <c r="E47" s="31"/>
      <c r="F47" s="81"/>
      <c r="G47" s="32"/>
      <c r="H47" s="34"/>
      <c r="I47" s="8"/>
      <c r="J47" s="8"/>
      <c r="K47" s="8"/>
      <c r="L47" s="8"/>
      <c r="M47" s="7"/>
      <c r="N47" s="7"/>
      <c r="O47" s="7"/>
      <c r="P47" s="8"/>
      <c r="Q47" s="8"/>
      <c r="R47" s="7"/>
      <c r="S47" s="7"/>
      <c r="T47" s="34"/>
      <c r="U47" s="35"/>
      <c r="V47" s="1"/>
    </row>
    <row r="48" spans="1:22" s="2" customFormat="1" ht="15" customHeight="1" x14ac:dyDescent="0.25">
      <c r="A48" s="169" t="s">
        <v>49</v>
      </c>
      <c r="B48" s="169"/>
      <c r="C48" s="169"/>
      <c r="D48" s="169"/>
      <c r="E48" s="169"/>
      <c r="F48" s="169"/>
      <c r="G48" s="169"/>
      <c r="H48" s="34"/>
      <c r="I48" s="170" t="s">
        <v>2</v>
      </c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34"/>
      <c r="U48" s="35"/>
      <c r="V48" s="1"/>
    </row>
    <row r="49" spans="1:22" s="2" customFormat="1" ht="15" customHeight="1" x14ac:dyDescent="0.25">
      <c r="A49" s="14" t="s">
        <v>3</v>
      </c>
      <c r="B49" s="15" t="s">
        <v>4</v>
      </c>
      <c r="C49" s="16" t="s">
        <v>5</v>
      </c>
      <c r="D49" s="17" t="s">
        <v>6</v>
      </c>
      <c r="E49" s="14" t="s">
        <v>7</v>
      </c>
      <c r="F49" s="14">
        <v>60</v>
      </c>
      <c r="G49" s="18" t="s">
        <v>8</v>
      </c>
      <c r="H49" s="34"/>
      <c r="I49" s="165" t="s">
        <v>6</v>
      </c>
      <c r="J49" s="166"/>
      <c r="K49" s="166"/>
      <c r="L49" s="167"/>
      <c r="M49" s="20" t="s">
        <v>9</v>
      </c>
      <c r="N49" s="165" t="s">
        <v>10</v>
      </c>
      <c r="O49" s="166"/>
      <c r="P49" s="166"/>
      <c r="Q49" s="167"/>
      <c r="R49" s="20" t="s">
        <v>9</v>
      </c>
      <c r="S49" s="20" t="s">
        <v>11</v>
      </c>
      <c r="T49" s="19"/>
      <c r="U49" s="20" t="s">
        <v>12</v>
      </c>
      <c r="V49" s="1"/>
    </row>
    <row r="50" spans="1:22" s="2" customFormat="1" ht="15" customHeight="1" x14ac:dyDescent="0.25">
      <c r="A50" s="139" t="s">
        <v>15</v>
      </c>
      <c r="B50" s="157" t="s">
        <v>103</v>
      </c>
      <c r="C50" s="132" t="s">
        <v>77</v>
      </c>
      <c r="D50" s="142">
        <f>M50</f>
        <v>0</v>
      </c>
      <c r="E50" s="142">
        <f>R50</f>
        <v>0</v>
      </c>
      <c r="F50" s="139">
        <f>SUM(D50:E50)</f>
        <v>0</v>
      </c>
      <c r="G50" s="143"/>
      <c r="H50" s="158"/>
      <c r="I50" s="136"/>
      <c r="J50" s="136"/>
      <c r="K50" s="136"/>
      <c r="L50" s="136"/>
      <c r="M50" s="145">
        <f>SUM(I50:L50)</f>
        <v>0</v>
      </c>
      <c r="N50" s="145"/>
      <c r="O50" s="145"/>
      <c r="P50" s="136"/>
      <c r="Q50" s="136"/>
      <c r="R50" s="145">
        <f>SUM(N50:Q50)</f>
        <v>0</v>
      </c>
      <c r="S50" s="145">
        <f>SUM(R50,M50)</f>
        <v>0</v>
      </c>
      <c r="T50" s="133"/>
      <c r="U50" s="134">
        <v>37956</v>
      </c>
      <c r="V50" s="1"/>
    </row>
    <row r="51" spans="1:22" s="2" customFormat="1" ht="15" customHeight="1" x14ac:dyDescent="0.25">
      <c r="A51" s="139" t="s">
        <v>16</v>
      </c>
      <c r="B51" s="140" t="s">
        <v>104</v>
      </c>
      <c r="C51" s="132" t="s">
        <v>77</v>
      </c>
      <c r="D51" s="142">
        <f t="shared" ref="D51:D70" si="12">M51</f>
        <v>0</v>
      </c>
      <c r="E51" s="142">
        <f t="shared" ref="E51:E70" si="13">R51</f>
        <v>0</v>
      </c>
      <c r="F51" s="139">
        <f t="shared" ref="F51:F70" si="14">SUM(D51:E51)</f>
        <v>0</v>
      </c>
      <c r="G51" s="143"/>
      <c r="H51" s="158"/>
      <c r="I51" s="136"/>
      <c r="J51" s="136"/>
      <c r="K51" s="136"/>
      <c r="L51" s="136"/>
      <c r="M51" s="145">
        <f t="shared" ref="M51:M70" si="15">SUM(I51:L51)</f>
        <v>0</v>
      </c>
      <c r="N51" s="145"/>
      <c r="O51" s="145"/>
      <c r="P51" s="136"/>
      <c r="Q51" s="136"/>
      <c r="R51" s="145">
        <f t="shared" ref="R51:R70" si="16">SUM(N51:Q51)</f>
        <v>0</v>
      </c>
      <c r="S51" s="145">
        <f t="shared" ref="S51:S70" si="17">SUM(R51,M51)</f>
        <v>0</v>
      </c>
      <c r="T51" s="158"/>
      <c r="U51" s="134">
        <v>37810</v>
      </c>
      <c r="V51" s="1"/>
    </row>
    <row r="52" spans="1:22" s="2" customFormat="1" ht="15" customHeight="1" x14ac:dyDescent="0.25">
      <c r="A52" s="139" t="s">
        <v>17</v>
      </c>
      <c r="B52" s="140" t="s">
        <v>105</v>
      </c>
      <c r="C52" s="132" t="s">
        <v>77</v>
      </c>
      <c r="D52" s="142">
        <f t="shared" si="12"/>
        <v>0</v>
      </c>
      <c r="E52" s="142">
        <f t="shared" si="13"/>
        <v>0</v>
      </c>
      <c r="F52" s="139">
        <f t="shared" si="14"/>
        <v>0</v>
      </c>
      <c r="G52" s="143"/>
      <c r="H52" s="158"/>
      <c r="I52" s="136"/>
      <c r="J52" s="136"/>
      <c r="K52" s="136"/>
      <c r="L52" s="136"/>
      <c r="M52" s="145">
        <f t="shared" si="15"/>
        <v>0</v>
      </c>
      <c r="N52" s="145"/>
      <c r="O52" s="145"/>
      <c r="P52" s="136"/>
      <c r="Q52" s="136"/>
      <c r="R52" s="145">
        <f t="shared" si="16"/>
        <v>0</v>
      </c>
      <c r="S52" s="145">
        <f t="shared" si="17"/>
        <v>0</v>
      </c>
      <c r="T52" s="133"/>
      <c r="U52" s="134">
        <v>37906</v>
      </c>
      <c r="V52" s="1"/>
    </row>
    <row r="53" spans="1:22" s="2" customFormat="1" ht="15" customHeight="1" x14ac:dyDescent="0.25">
      <c r="A53" s="14" t="s">
        <v>18</v>
      </c>
      <c r="B53" s="47" t="s">
        <v>106</v>
      </c>
      <c r="C53" s="49" t="s">
        <v>40</v>
      </c>
      <c r="D53" s="24">
        <f t="shared" si="12"/>
        <v>138</v>
      </c>
      <c r="E53" s="24">
        <f t="shared" si="13"/>
        <v>67</v>
      </c>
      <c r="F53" s="14">
        <f t="shared" si="14"/>
        <v>205</v>
      </c>
      <c r="G53" s="25">
        <v>4</v>
      </c>
      <c r="H53" s="34"/>
      <c r="I53" s="26">
        <v>63</v>
      </c>
      <c r="J53" s="26">
        <v>75</v>
      </c>
      <c r="K53" s="85"/>
      <c r="L53" s="85"/>
      <c r="M53" s="20">
        <f t="shared" si="15"/>
        <v>138</v>
      </c>
      <c r="N53" s="26">
        <v>32</v>
      </c>
      <c r="O53" s="26">
        <v>35</v>
      </c>
      <c r="P53" s="85"/>
      <c r="Q53" s="85"/>
      <c r="R53" s="20">
        <f t="shared" si="16"/>
        <v>67</v>
      </c>
      <c r="S53" s="20">
        <f t="shared" si="17"/>
        <v>205</v>
      </c>
      <c r="T53" s="52"/>
      <c r="U53" s="50">
        <v>38226</v>
      </c>
      <c r="V53" s="1"/>
    </row>
    <row r="54" spans="1:22" s="2" customFormat="1" ht="15" customHeight="1" x14ac:dyDescent="0.25">
      <c r="A54" s="139" t="s">
        <v>19</v>
      </c>
      <c r="B54" s="140" t="s">
        <v>107</v>
      </c>
      <c r="C54" s="132" t="s">
        <v>77</v>
      </c>
      <c r="D54" s="142">
        <f t="shared" si="12"/>
        <v>0</v>
      </c>
      <c r="E54" s="142">
        <f t="shared" si="13"/>
        <v>0</v>
      </c>
      <c r="F54" s="139">
        <f t="shared" si="14"/>
        <v>0</v>
      </c>
      <c r="G54" s="143"/>
      <c r="H54" s="158"/>
      <c r="I54" s="136"/>
      <c r="J54" s="136"/>
      <c r="K54" s="136"/>
      <c r="L54" s="136"/>
      <c r="M54" s="145">
        <f t="shared" si="15"/>
        <v>0</v>
      </c>
      <c r="N54" s="145"/>
      <c r="O54" s="145"/>
      <c r="P54" s="136"/>
      <c r="Q54" s="136"/>
      <c r="R54" s="145">
        <f t="shared" si="16"/>
        <v>0</v>
      </c>
      <c r="S54" s="145">
        <f t="shared" si="17"/>
        <v>0</v>
      </c>
      <c r="T54" s="133"/>
      <c r="U54" s="134">
        <v>37831</v>
      </c>
      <c r="V54" s="1"/>
    </row>
    <row r="55" spans="1:22" s="2" customFormat="1" ht="15" customHeight="1" x14ac:dyDescent="0.25">
      <c r="A55" s="14" t="s">
        <v>20</v>
      </c>
      <c r="B55" s="21" t="s">
        <v>108</v>
      </c>
      <c r="C55" s="22" t="s">
        <v>77</v>
      </c>
      <c r="D55" s="24">
        <f t="shared" si="12"/>
        <v>126</v>
      </c>
      <c r="E55" s="24">
        <f t="shared" si="13"/>
        <v>87</v>
      </c>
      <c r="F55" s="14">
        <f t="shared" si="14"/>
        <v>213</v>
      </c>
      <c r="G55" s="25">
        <v>5</v>
      </c>
      <c r="H55" s="34"/>
      <c r="I55" s="26">
        <v>59</v>
      </c>
      <c r="J55" s="26">
        <v>67</v>
      </c>
      <c r="K55" s="85"/>
      <c r="L55" s="85"/>
      <c r="M55" s="20">
        <f t="shared" si="15"/>
        <v>126</v>
      </c>
      <c r="N55" s="26">
        <v>39</v>
      </c>
      <c r="O55" s="26">
        <v>48</v>
      </c>
      <c r="P55" s="85"/>
      <c r="Q55" s="85"/>
      <c r="R55" s="20">
        <f t="shared" si="16"/>
        <v>87</v>
      </c>
      <c r="S55" s="20">
        <f t="shared" si="17"/>
        <v>213</v>
      </c>
      <c r="T55" s="34"/>
      <c r="U55" s="50">
        <v>38546</v>
      </c>
      <c r="V55" s="1"/>
    </row>
    <row r="56" spans="1:22" s="2" customFormat="1" ht="15" customHeight="1" x14ac:dyDescent="0.25">
      <c r="A56" s="14" t="s">
        <v>21</v>
      </c>
      <c r="B56" s="21" t="s">
        <v>109</v>
      </c>
      <c r="C56" s="49" t="s">
        <v>77</v>
      </c>
      <c r="D56" s="24">
        <f t="shared" si="12"/>
        <v>0</v>
      </c>
      <c r="E56" s="24">
        <f t="shared" si="13"/>
        <v>0</v>
      </c>
      <c r="F56" s="14">
        <f t="shared" si="14"/>
        <v>0</v>
      </c>
      <c r="G56" s="25"/>
      <c r="H56" s="34"/>
      <c r="I56" s="26"/>
      <c r="J56" s="26"/>
      <c r="K56" s="85"/>
      <c r="L56" s="85"/>
      <c r="M56" s="20">
        <f t="shared" si="15"/>
        <v>0</v>
      </c>
      <c r="N56" s="26"/>
      <c r="O56" s="26"/>
      <c r="P56" s="85"/>
      <c r="Q56" s="85"/>
      <c r="R56" s="20">
        <f t="shared" si="16"/>
        <v>0</v>
      </c>
      <c r="S56" s="20">
        <f t="shared" si="17"/>
        <v>0</v>
      </c>
      <c r="T56" s="52"/>
      <c r="U56" s="45">
        <v>38429</v>
      </c>
      <c r="V56" s="1"/>
    </row>
    <row r="57" spans="1:22" s="2" customFormat="1" ht="15" customHeight="1" x14ac:dyDescent="0.25">
      <c r="A57" s="14" t="s">
        <v>50</v>
      </c>
      <c r="B57" s="21" t="s">
        <v>110</v>
      </c>
      <c r="C57" s="22" t="s">
        <v>77</v>
      </c>
      <c r="D57" s="24">
        <f t="shared" si="12"/>
        <v>142</v>
      </c>
      <c r="E57" s="24">
        <f t="shared" si="13"/>
        <v>63</v>
      </c>
      <c r="F57" s="14">
        <f t="shared" si="14"/>
        <v>205</v>
      </c>
      <c r="G57" s="25">
        <v>8</v>
      </c>
      <c r="H57" s="34"/>
      <c r="I57" s="26">
        <v>82</v>
      </c>
      <c r="J57" s="26">
        <v>60</v>
      </c>
      <c r="K57" s="85"/>
      <c r="L57" s="85"/>
      <c r="M57" s="20">
        <f t="shared" si="15"/>
        <v>142</v>
      </c>
      <c r="N57" s="26">
        <v>28</v>
      </c>
      <c r="O57" s="26">
        <v>35</v>
      </c>
      <c r="P57" s="85"/>
      <c r="Q57" s="85"/>
      <c r="R57" s="20">
        <f t="shared" si="16"/>
        <v>63</v>
      </c>
      <c r="S57" s="20">
        <f t="shared" si="17"/>
        <v>205</v>
      </c>
      <c r="T57" s="52"/>
      <c r="U57" s="50">
        <v>38129</v>
      </c>
      <c r="V57" s="1"/>
    </row>
    <row r="58" spans="1:22" s="2" customFormat="1" ht="15" customHeight="1" x14ac:dyDescent="0.25">
      <c r="A58" s="14" t="s">
        <v>51</v>
      </c>
      <c r="B58" s="21" t="s">
        <v>111</v>
      </c>
      <c r="C58" s="49" t="s">
        <v>77</v>
      </c>
      <c r="D58" s="24">
        <f t="shared" si="12"/>
        <v>0</v>
      </c>
      <c r="E58" s="24">
        <f t="shared" si="13"/>
        <v>0</v>
      </c>
      <c r="F58" s="14">
        <f t="shared" si="14"/>
        <v>0</v>
      </c>
      <c r="G58" s="25"/>
      <c r="H58" s="19"/>
      <c r="I58" s="26"/>
      <c r="J58" s="26"/>
      <c r="K58" s="85"/>
      <c r="L58" s="85"/>
      <c r="M58" s="20">
        <f t="shared" si="15"/>
        <v>0</v>
      </c>
      <c r="N58" s="26"/>
      <c r="O58" s="26"/>
      <c r="P58" s="85"/>
      <c r="Q58" s="85"/>
      <c r="R58" s="20">
        <f t="shared" si="16"/>
        <v>0</v>
      </c>
      <c r="S58" s="20">
        <f t="shared" si="17"/>
        <v>0</v>
      </c>
      <c r="T58" s="19"/>
      <c r="U58" s="45">
        <v>38554</v>
      </c>
      <c r="V58" s="1"/>
    </row>
    <row r="59" spans="1:22" s="2" customFormat="1" ht="15" customHeight="1" x14ac:dyDescent="0.25">
      <c r="A59" s="14" t="s">
        <v>52</v>
      </c>
      <c r="B59" s="47" t="s">
        <v>112</v>
      </c>
      <c r="C59" s="22" t="s">
        <v>77</v>
      </c>
      <c r="D59" s="24">
        <f t="shared" si="12"/>
        <v>0</v>
      </c>
      <c r="E59" s="24">
        <f t="shared" si="13"/>
        <v>0</v>
      </c>
      <c r="F59" s="14">
        <f t="shared" si="14"/>
        <v>0</v>
      </c>
      <c r="G59" s="25"/>
      <c r="H59" s="34"/>
      <c r="I59" s="26"/>
      <c r="J59" s="26"/>
      <c r="K59" s="85"/>
      <c r="L59" s="85"/>
      <c r="M59" s="20">
        <f t="shared" si="15"/>
        <v>0</v>
      </c>
      <c r="N59" s="26"/>
      <c r="O59" s="26"/>
      <c r="P59" s="85"/>
      <c r="Q59" s="85"/>
      <c r="R59" s="20">
        <f t="shared" si="16"/>
        <v>0</v>
      </c>
      <c r="S59" s="20">
        <f t="shared" si="17"/>
        <v>0</v>
      </c>
      <c r="T59" s="34"/>
      <c r="U59" s="50">
        <v>38884</v>
      </c>
      <c r="V59" s="1"/>
    </row>
    <row r="60" spans="1:22" s="2" customFormat="1" ht="15" customHeight="1" x14ac:dyDescent="0.25">
      <c r="A60" s="14" t="s">
        <v>53</v>
      </c>
      <c r="B60" s="47" t="s">
        <v>113</v>
      </c>
      <c r="C60" s="22" t="s">
        <v>77</v>
      </c>
      <c r="D60" s="24">
        <f t="shared" si="12"/>
        <v>0</v>
      </c>
      <c r="E60" s="24">
        <f t="shared" si="13"/>
        <v>0</v>
      </c>
      <c r="F60" s="14">
        <f t="shared" si="14"/>
        <v>0</v>
      </c>
      <c r="G60" s="25"/>
      <c r="H60" s="19"/>
      <c r="I60" s="26"/>
      <c r="J60" s="26"/>
      <c r="K60" s="85"/>
      <c r="L60" s="85"/>
      <c r="M60" s="20">
        <f t="shared" si="15"/>
        <v>0</v>
      </c>
      <c r="N60" s="26"/>
      <c r="O60" s="26"/>
      <c r="P60" s="85"/>
      <c r="Q60" s="85"/>
      <c r="R60" s="20">
        <f t="shared" si="16"/>
        <v>0</v>
      </c>
      <c r="S60" s="20">
        <f t="shared" si="17"/>
        <v>0</v>
      </c>
      <c r="T60" s="19"/>
      <c r="U60" s="50">
        <v>38744</v>
      </c>
      <c r="V60" s="1"/>
    </row>
    <row r="61" spans="1:22" s="2" customFormat="1" ht="15" customHeight="1" x14ac:dyDescent="0.25">
      <c r="A61" s="14" t="s">
        <v>54</v>
      </c>
      <c r="B61" s="47" t="s">
        <v>114</v>
      </c>
      <c r="C61" s="22" t="s">
        <v>77</v>
      </c>
      <c r="D61" s="24">
        <f t="shared" si="12"/>
        <v>147</v>
      </c>
      <c r="E61" s="24">
        <f t="shared" si="13"/>
        <v>75</v>
      </c>
      <c r="F61" s="14">
        <f t="shared" si="14"/>
        <v>222</v>
      </c>
      <c r="G61" s="25">
        <v>6</v>
      </c>
      <c r="H61" s="34"/>
      <c r="I61" s="26">
        <v>72</v>
      </c>
      <c r="J61" s="26">
        <v>75</v>
      </c>
      <c r="K61" s="85"/>
      <c r="L61" s="85"/>
      <c r="M61" s="20">
        <f t="shared" si="15"/>
        <v>147</v>
      </c>
      <c r="N61" s="26">
        <v>33</v>
      </c>
      <c r="O61" s="26">
        <v>42</v>
      </c>
      <c r="P61" s="85"/>
      <c r="Q61" s="85"/>
      <c r="R61" s="20">
        <f t="shared" si="16"/>
        <v>75</v>
      </c>
      <c r="S61" s="20">
        <f t="shared" si="17"/>
        <v>222</v>
      </c>
      <c r="T61" s="52"/>
      <c r="U61" s="50">
        <v>38174</v>
      </c>
      <c r="V61" s="1"/>
    </row>
    <row r="62" spans="1:22" s="2" customFormat="1" ht="15" customHeight="1" x14ac:dyDescent="0.25">
      <c r="A62" s="14" t="s">
        <v>70</v>
      </c>
      <c r="B62" s="47" t="s">
        <v>115</v>
      </c>
      <c r="C62" s="22" t="s">
        <v>45</v>
      </c>
      <c r="D62" s="24">
        <f t="shared" si="12"/>
        <v>143</v>
      </c>
      <c r="E62" s="24">
        <f t="shared" si="13"/>
        <v>75</v>
      </c>
      <c r="F62" s="14">
        <f t="shared" si="14"/>
        <v>218</v>
      </c>
      <c r="G62" s="25">
        <v>4</v>
      </c>
      <c r="H62" s="34"/>
      <c r="I62" s="26">
        <v>67</v>
      </c>
      <c r="J62" s="26">
        <v>76</v>
      </c>
      <c r="K62" s="85"/>
      <c r="L62" s="85"/>
      <c r="M62" s="20">
        <f t="shared" si="15"/>
        <v>143</v>
      </c>
      <c r="N62" s="26">
        <v>36</v>
      </c>
      <c r="O62" s="26">
        <v>39</v>
      </c>
      <c r="P62" s="85"/>
      <c r="Q62" s="85"/>
      <c r="R62" s="20">
        <f t="shared" si="16"/>
        <v>75</v>
      </c>
      <c r="S62" s="20">
        <f t="shared" si="17"/>
        <v>218</v>
      </c>
      <c r="T62" s="52"/>
      <c r="U62" s="50">
        <v>38042</v>
      </c>
      <c r="V62" s="1"/>
    </row>
    <row r="63" spans="1:22" s="2" customFormat="1" ht="15" customHeight="1" x14ac:dyDescent="0.25">
      <c r="A63" s="14" t="s">
        <v>95</v>
      </c>
      <c r="B63" s="21" t="s">
        <v>116</v>
      </c>
      <c r="C63" s="22" t="s">
        <v>77</v>
      </c>
      <c r="D63" s="24">
        <f t="shared" si="12"/>
        <v>69</v>
      </c>
      <c r="E63" s="24">
        <f t="shared" si="13"/>
        <v>56</v>
      </c>
      <c r="F63" s="14">
        <f t="shared" si="14"/>
        <v>125</v>
      </c>
      <c r="G63" s="25">
        <v>17</v>
      </c>
      <c r="H63" s="34"/>
      <c r="I63" s="26">
        <v>27</v>
      </c>
      <c r="J63" s="26">
        <v>42</v>
      </c>
      <c r="K63" s="85"/>
      <c r="L63" s="85"/>
      <c r="M63" s="20">
        <f t="shared" si="15"/>
        <v>69</v>
      </c>
      <c r="N63" s="26">
        <v>34</v>
      </c>
      <c r="O63" s="26">
        <v>22</v>
      </c>
      <c r="P63" s="85"/>
      <c r="Q63" s="85"/>
      <c r="R63" s="20">
        <f t="shared" si="16"/>
        <v>56</v>
      </c>
      <c r="S63" s="20">
        <f t="shared" si="17"/>
        <v>125</v>
      </c>
      <c r="T63" s="52"/>
      <c r="U63" s="50">
        <v>38631</v>
      </c>
      <c r="V63" s="1"/>
    </row>
    <row r="64" spans="1:22" s="2" customFormat="1" ht="15" customHeight="1" x14ac:dyDescent="0.25">
      <c r="A64" s="14" t="s">
        <v>96</v>
      </c>
      <c r="B64" s="47" t="s">
        <v>117</v>
      </c>
      <c r="C64" s="22" t="s">
        <v>48</v>
      </c>
      <c r="D64" s="24">
        <f t="shared" si="12"/>
        <v>160</v>
      </c>
      <c r="E64" s="24">
        <f t="shared" si="13"/>
        <v>65</v>
      </c>
      <c r="F64" s="14">
        <f t="shared" si="14"/>
        <v>225</v>
      </c>
      <c r="G64" s="25">
        <v>8</v>
      </c>
      <c r="H64" s="34"/>
      <c r="I64" s="26">
        <v>78</v>
      </c>
      <c r="J64" s="26">
        <v>82</v>
      </c>
      <c r="K64" s="85"/>
      <c r="L64" s="85"/>
      <c r="M64" s="20">
        <f t="shared" si="15"/>
        <v>160</v>
      </c>
      <c r="N64" s="26">
        <v>34</v>
      </c>
      <c r="O64" s="26">
        <v>31</v>
      </c>
      <c r="P64" s="85"/>
      <c r="Q64" s="85"/>
      <c r="R64" s="20">
        <f t="shared" si="16"/>
        <v>65</v>
      </c>
      <c r="S64" s="20">
        <f t="shared" si="17"/>
        <v>225</v>
      </c>
      <c r="T64" s="52"/>
      <c r="U64" s="50">
        <v>38433</v>
      </c>
      <c r="V64" s="1"/>
    </row>
    <row r="65" spans="1:22" s="2" customFormat="1" ht="15" customHeight="1" x14ac:dyDescent="0.25">
      <c r="A65" s="14" t="s">
        <v>118</v>
      </c>
      <c r="B65" s="47" t="s">
        <v>119</v>
      </c>
      <c r="C65" s="22" t="s">
        <v>77</v>
      </c>
      <c r="D65" s="24">
        <f t="shared" si="12"/>
        <v>0</v>
      </c>
      <c r="E65" s="24">
        <f t="shared" si="13"/>
        <v>0</v>
      </c>
      <c r="F65" s="14">
        <f t="shared" si="14"/>
        <v>0</v>
      </c>
      <c r="G65" s="25"/>
      <c r="H65" s="34"/>
      <c r="I65" s="26"/>
      <c r="J65" s="26"/>
      <c r="K65" s="85"/>
      <c r="L65" s="85"/>
      <c r="M65" s="20">
        <f t="shared" si="15"/>
        <v>0</v>
      </c>
      <c r="N65" s="20"/>
      <c r="O65" s="20"/>
      <c r="P65" s="85"/>
      <c r="Q65" s="85"/>
      <c r="R65" s="20">
        <f t="shared" si="16"/>
        <v>0</v>
      </c>
      <c r="S65" s="20">
        <f t="shared" si="17"/>
        <v>0</v>
      </c>
      <c r="T65" s="52"/>
      <c r="U65" s="50">
        <v>38378</v>
      </c>
      <c r="V65" s="1"/>
    </row>
    <row r="66" spans="1:22" s="2" customFormat="1" ht="15" customHeight="1" x14ac:dyDescent="0.25">
      <c r="A66" s="139" t="s">
        <v>120</v>
      </c>
      <c r="B66" s="140" t="s">
        <v>121</v>
      </c>
      <c r="C66" s="159" t="s">
        <v>77</v>
      </c>
      <c r="D66" s="142">
        <f t="shared" si="12"/>
        <v>0</v>
      </c>
      <c r="E66" s="142">
        <f t="shared" si="13"/>
        <v>0</v>
      </c>
      <c r="F66" s="139">
        <f t="shared" si="14"/>
        <v>0</v>
      </c>
      <c r="G66" s="143"/>
      <c r="H66" s="158"/>
      <c r="I66" s="136"/>
      <c r="J66" s="136"/>
      <c r="K66" s="136"/>
      <c r="L66" s="136"/>
      <c r="M66" s="145">
        <f t="shared" si="15"/>
        <v>0</v>
      </c>
      <c r="N66" s="145"/>
      <c r="O66" s="145"/>
      <c r="P66" s="136"/>
      <c r="Q66" s="136"/>
      <c r="R66" s="145">
        <f t="shared" si="16"/>
        <v>0</v>
      </c>
      <c r="S66" s="145">
        <f t="shared" si="17"/>
        <v>0</v>
      </c>
      <c r="T66" s="133"/>
      <c r="U66" s="160">
        <v>38426</v>
      </c>
      <c r="V66" s="1"/>
    </row>
    <row r="67" spans="1:22" s="2" customFormat="1" ht="15" hidden="1" customHeight="1" x14ac:dyDescent="0.25">
      <c r="A67" s="14" t="s">
        <v>122</v>
      </c>
      <c r="B67" s="47"/>
      <c r="C67" s="22"/>
      <c r="D67" s="24">
        <f t="shared" si="12"/>
        <v>0</v>
      </c>
      <c r="E67" s="24">
        <f t="shared" si="13"/>
        <v>0</v>
      </c>
      <c r="F67" s="14">
        <f t="shared" si="14"/>
        <v>0</v>
      </c>
      <c r="G67" s="25"/>
      <c r="H67" s="34"/>
      <c r="I67" s="26"/>
      <c r="J67" s="26"/>
      <c r="K67" s="26"/>
      <c r="L67" s="26"/>
      <c r="M67" s="20">
        <f t="shared" si="15"/>
        <v>0</v>
      </c>
      <c r="N67" s="20"/>
      <c r="O67" s="20"/>
      <c r="P67" s="26"/>
      <c r="Q67" s="26"/>
      <c r="R67" s="20">
        <f t="shared" si="16"/>
        <v>0</v>
      </c>
      <c r="S67" s="20">
        <f t="shared" si="17"/>
        <v>0</v>
      </c>
      <c r="T67" s="52"/>
      <c r="U67" s="50"/>
      <c r="V67" s="1"/>
    </row>
    <row r="68" spans="1:22" s="2" customFormat="1" ht="15" hidden="1" customHeight="1" x14ac:dyDescent="0.25">
      <c r="A68" s="14" t="s">
        <v>123</v>
      </c>
      <c r="B68" s="47"/>
      <c r="C68" s="22"/>
      <c r="D68" s="24">
        <f t="shared" si="12"/>
        <v>0</v>
      </c>
      <c r="E68" s="24">
        <f t="shared" si="13"/>
        <v>0</v>
      </c>
      <c r="F68" s="14">
        <f t="shared" si="14"/>
        <v>0</v>
      </c>
      <c r="G68" s="25"/>
      <c r="H68" s="34"/>
      <c r="I68" s="26"/>
      <c r="J68" s="26"/>
      <c r="K68" s="26"/>
      <c r="L68" s="26"/>
      <c r="M68" s="20">
        <f t="shared" si="15"/>
        <v>0</v>
      </c>
      <c r="N68" s="20"/>
      <c r="O68" s="20"/>
      <c r="P68" s="26"/>
      <c r="Q68" s="26"/>
      <c r="R68" s="20">
        <f t="shared" si="16"/>
        <v>0</v>
      </c>
      <c r="S68" s="20">
        <f t="shared" si="17"/>
        <v>0</v>
      </c>
      <c r="T68" s="52"/>
      <c r="U68" s="50"/>
      <c r="V68" s="1"/>
    </row>
    <row r="69" spans="1:22" s="2" customFormat="1" ht="15" hidden="1" customHeight="1" x14ac:dyDescent="0.25">
      <c r="A69" s="14" t="s">
        <v>124</v>
      </c>
      <c r="B69" s="47"/>
      <c r="C69" s="22"/>
      <c r="D69" s="24">
        <f t="shared" si="12"/>
        <v>0</v>
      </c>
      <c r="E69" s="24">
        <f t="shared" si="13"/>
        <v>0</v>
      </c>
      <c r="F69" s="14">
        <f t="shared" si="14"/>
        <v>0</v>
      </c>
      <c r="G69" s="25"/>
      <c r="H69" s="34"/>
      <c r="I69" s="26"/>
      <c r="J69" s="26"/>
      <c r="K69" s="26"/>
      <c r="L69" s="26"/>
      <c r="M69" s="20">
        <f t="shared" si="15"/>
        <v>0</v>
      </c>
      <c r="N69" s="20"/>
      <c r="O69" s="20"/>
      <c r="P69" s="26"/>
      <c r="Q69" s="26"/>
      <c r="R69" s="20">
        <f t="shared" si="16"/>
        <v>0</v>
      </c>
      <c r="S69" s="20">
        <f t="shared" si="17"/>
        <v>0</v>
      </c>
      <c r="T69" s="52"/>
      <c r="U69" s="50"/>
      <c r="V69" s="1"/>
    </row>
    <row r="70" spans="1:22" s="2" customFormat="1" ht="15" hidden="1" customHeight="1" x14ac:dyDescent="0.25">
      <c r="A70" s="14" t="s">
        <v>125</v>
      </c>
      <c r="B70" s="21"/>
      <c r="C70" s="49"/>
      <c r="D70" s="24">
        <f t="shared" si="12"/>
        <v>0</v>
      </c>
      <c r="E70" s="24">
        <f t="shared" si="13"/>
        <v>0</v>
      </c>
      <c r="F70" s="14">
        <f t="shared" si="14"/>
        <v>0</v>
      </c>
      <c r="G70" s="25"/>
      <c r="H70" s="19"/>
      <c r="I70" s="26"/>
      <c r="J70" s="26"/>
      <c r="K70" s="26"/>
      <c r="L70" s="26"/>
      <c r="M70" s="20">
        <f t="shared" si="15"/>
        <v>0</v>
      </c>
      <c r="N70" s="20"/>
      <c r="O70" s="20"/>
      <c r="P70" s="26"/>
      <c r="Q70" s="26"/>
      <c r="R70" s="20">
        <f t="shared" si="16"/>
        <v>0</v>
      </c>
      <c r="S70" s="20">
        <f t="shared" si="17"/>
        <v>0</v>
      </c>
      <c r="T70" s="19"/>
      <c r="U70" s="45"/>
      <c r="V70" s="1"/>
    </row>
    <row r="71" spans="1:22" s="2" customFormat="1" ht="4.1500000000000004" customHeight="1" x14ac:dyDescent="0.25">
      <c r="A71" s="81"/>
      <c r="B71" s="48"/>
      <c r="C71" s="30"/>
      <c r="D71" s="31"/>
      <c r="E71" s="31"/>
      <c r="F71" s="81"/>
      <c r="G71" s="32"/>
      <c r="H71" s="34"/>
      <c r="I71" s="8"/>
      <c r="J71" s="8"/>
      <c r="K71" s="8"/>
      <c r="L71" s="8"/>
      <c r="M71" s="7"/>
      <c r="N71" s="7"/>
      <c r="O71" s="7"/>
      <c r="P71" s="8"/>
      <c r="Q71" s="8"/>
      <c r="R71" s="7"/>
      <c r="S71" s="7"/>
      <c r="T71" s="52"/>
      <c r="U71" s="35"/>
      <c r="V71" s="1"/>
    </row>
    <row r="72" spans="1:22" s="2" customFormat="1" ht="15" customHeight="1" x14ac:dyDescent="0.25">
      <c r="A72" s="169" t="s">
        <v>55</v>
      </c>
      <c r="B72" s="169"/>
      <c r="C72" s="169"/>
      <c r="D72" s="169"/>
      <c r="E72" s="169"/>
      <c r="F72" s="169"/>
      <c r="G72" s="169"/>
      <c r="H72" s="11"/>
      <c r="I72" s="170" t="s">
        <v>2</v>
      </c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1"/>
      <c r="U72" s="12"/>
      <c r="V72" s="1"/>
    </row>
    <row r="73" spans="1:22" s="2" customFormat="1" ht="15" customHeight="1" x14ac:dyDescent="0.25">
      <c r="A73" s="14" t="s">
        <v>3</v>
      </c>
      <c r="B73" s="15" t="s">
        <v>4</v>
      </c>
      <c r="C73" s="16" t="s">
        <v>5</v>
      </c>
      <c r="D73" s="17" t="s">
        <v>6</v>
      </c>
      <c r="E73" s="14" t="s">
        <v>7</v>
      </c>
      <c r="F73" s="14">
        <v>120</v>
      </c>
      <c r="G73" s="18" t="s">
        <v>8</v>
      </c>
      <c r="H73" s="34"/>
      <c r="I73" s="165" t="s">
        <v>6</v>
      </c>
      <c r="J73" s="166"/>
      <c r="K73" s="166"/>
      <c r="L73" s="167"/>
      <c r="M73" s="20" t="s">
        <v>9</v>
      </c>
      <c r="N73" s="165" t="s">
        <v>10</v>
      </c>
      <c r="O73" s="166"/>
      <c r="P73" s="166"/>
      <c r="Q73" s="167"/>
      <c r="R73" s="20" t="s">
        <v>9</v>
      </c>
      <c r="S73" s="20" t="s">
        <v>23</v>
      </c>
      <c r="T73" s="19"/>
      <c r="U73" s="20" t="s">
        <v>12</v>
      </c>
      <c r="V73" s="1"/>
    </row>
    <row r="74" spans="1:22" s="2" customFormat="1" ht="15" customHeight="1" x14ac:dyDescent="0.25">
      <c r="A74" s="14" t="s">
        <v>15</v>
      </c>
      <c r="B74" s="47" t="s">
        <v>56</v>
      </c>
      <c r="C74" s="22" t="s">
        <v>29</v>
      </c>
      <c r="D74" s="24">
        <f t="shared" ref="D74:D86" si="18">M74</f>
        <v>361</v>
      </c>
      <c r="E74" s="24">
        <f t="shared" ref="E74:E86" si="19">R74</f>
        <v>170</v>
      </c>
      <c r="F74" s="14">
        <f t="shared" ref="F74:F86" si="20">SUM(D74:E74)</f>
        <v>531</v>
      </c>
      <c r="G74" s="25">
        <v>8</v>
      </c>
      <c r="H74" s="34"/>
      <c r="I74" s="26">
        <v>88</v>
      </c>
      <c r="J74" s="26">
        <v>89</v>
      </c>
      <c r="K74" s="26">
        <v>91</v>
      </c>
      <c r="L74" s="26">
        <v>93</v>
      </c>
      <c r="M74" s="20">
        <f t="shared" ref="M74:M86" si="21">SUM(I74:L74)</f>
        <v>361</v>
      </c>
      <c r="N74" s="26">
        <v>44</v>
      </c>
      <c r="O74" s="26">
        <v>45</v>
      </c>
      <c r="P74" s="26">
        <v>45</v>
      </c>
      <c r="Q74" s="26">
        <v>36</v>
      </c>
      <c r="R74" s="20">
        <f t="shared" ref="R74:R86" si="22">SUM(N74:Q74)</f>
        <v>170</v>
      </c>
      <c r="S74" s="20">
        <f t="shared" ref="S74:S86" si="23">SUM(R74,M74)</f>
        <v>531</v>
      </c>
      <c r="T74" s="52"/>
      <c r="U74" s="50">
        <v>36368</v>
      </c>
      <c r="V74" s="1"/>
    </row>
    <row r="75" spans="1:22" s="2" customFormat="1" ht="15" customHeight="1" x14ac:dyDescent="0.25">
      <c r="A75" s="14" t="s">
        <v>16</v>
      </c>
      <c r="B75" s="47" t="s">
        <v>57</v>
      </c>
      <c r="C75" s="22" t="s">
        <v>29</v>
      </c>
      <c r="D75" s="24">
        <f t="shared" si="18"/>
        <v>392</v>
      </c>
      <c r="E75" s="24">
        <f t="shared" si="19"/>
        <v>216</v>
      </c>
      <c r="F75" s="14">
        <f t="shared" si="20"/>
        <v>608</v>
      </c>
      <c r="G75" s="25">
        <v>1</v>
      </c>
      <c r="H75" s="34"/>
      <c r="I75" s="26">
        <v>88</v>
      </c>
      <c r="J75" s="26">
        <v>99</v>
      </c>
      <c r="K75" s="26">
        <v>103</v>
      </c>
      <c r="L75" s="26">
        <v>102</v>
      </c>
      <c r="M75" s="20">
        <f t="shared" si="21"/>
        <v>392</v>
      </c>
      <c r="N75" s="26">
        <v>43</v>
      </c>
      <c r="O75" s="26">
        <v>58</v>
      </c>
      <c r="P75" s="26">
        <v>62</v>
      </c>
      <c r="Q75" s="26">
        <v>53</v>
      </c>
      <c r="R75" s="20">
        <f t="shared" si="22"/>
        <v>216</v>
      </c>
      <c r="S75" s="20">
        <f t="shared" si="23"/>
        <v>608</v>
      </c>
      <c r="T75" s="52"/>
      <c r="U75" s="50">
        <v>37162</v>
      </c>
      <c r="V75" s="1"/>
    </row>
    <row r="76" spans="1:22" s="2" customFormat="1" ht="15" customHeight="1" x14ac:dyDescent="0.25">
      <c r="A76" s="14" t="s">
        <v>17</v>
      </c>
      <c r="B76" s="47" t="s">
        <v>58</v>
      </c>
      <c r="C76" s="53" t="s">
        <v>32</v>
      </c>
      <c r="D76" s="24">
        <f t="shared" si="18"/>
        <v>346</v>
      </c>
      <c r="E76" s="24">
        <f t="shared" si="19"/>
        <v>173</v>
      </c>
      <c r="F76" s="14">
        <f t="shared" si="20"/>
        <v>519</v>
      </c>
      <c r="G76" s="25">
        <v>9</v>
      </c>
      <c r="H76" s="34"/>
      <c r="I76" s="26">
        <v>83</v>
      </c>
      <c r="J76" s="26">
        <v>84</v>
      </c>
      <c r="K76" s="26">
        <v>85</v>
      </c>
      <c r="L76" s="26">
        <v>94</v>
      </c>
      <c r="M76" s="20">
        <f t="shared" si="21"/>
        <v>346</v>
      </c>
      <c r="N76" s="26">
        <v>51</v>
      </c>
      <c r="O76" s="26">
        <v>43</v>
      </c>
      <c r="P76" s="26">
        <v>25</v>
      </c>
      <c r="Q76" s="26">
        <v>54</v>
      </c>
      <c r="R76" s="20">
        <f t="shared" si="22"/>
        <v>173</v>
      </c>
      <c r="S76" s="20">
        <f t="shared" si="23"/>
        <v>519</v>
      </c>
      <c r="T76" s="52"/>
      <c r="U76" s="45">
        <v>37639</v>
      </c>
      <c r="V76" s="1"/>
    </row>
    <row r="77" spans="1:22" s="2" customFormat="1" ht="15" customHeight="1" x14ac:dyDescent="0.25">
      <c r="A77" s="14" t="s">
        <v>18</v>
      </c>
      <c r="B77" s="47" t="s">
        <v>59</v>
      </c>
      <c r="C77" s="22" t="s">
        <v>97</v>
      </c>
      <c r="D77" s="24">
        <f t="shared" si="18"/>
        <v>389</v>
      </c>
      <c r="E77" s="24">
        <f t="shared" si="19"/>
        <v>208</v>
      </c>
      <c r="F77" s="14">
        <f t="shared" si="20"/>
        <v>597</v>
      </c>
      <c r="G77" s="25">
        <v>1</v>
      </c>
      <c r="H77" s="34"/>
      <c r="I77" s="26">
        <v>99</v>
      </c>
      <c r="J77" s="26">
        <v>91</v>
      </c>
      <c r="K77" s="26">
        <v>97</v>
      </c>
      <c r="L77" s="26">
        <v>102</v>
      </c>
      <c r="M77" s="20">
        <f t="shared" si="21"/>
        <v>389</v>
      </c>
      <c r="N77" s="26">
        <v>68</v>
      </c>
      <c r="O77" s="26">
        <v>50</v>
      </c>
      <c r="P77" s="26">
        <v>45</v>
      </c>
      <c r="Q77" s="26">
        <v>45</v>
      </c>
      <c r="R77" s="20">
        <f t="shared" si="22"/>
        <v>208</v>
      </c>
      <c r="S77" s="20">
        <f t="shared" si="23"/>
        <v>597</v>
      </c>
      <c r="T77" s="52"/>
      <c r="U77" s="50">
        <v>36804</v>
      </c>
      <c r="V77" s="1"/>
    </row>
    <row r="78" spans="1:22" s="2" customFormat="1" ht="15" customHeight="1" x14ac:dyDescent="0.25">
      <c r="A78" s="14" t="s">
        <v>19</v>
      </c>
      <c r="B78" s="47" t="s">
        <v>61</v>
      </c>
      <c r="C78" s="22" t="s">
        <v>42</v>
      </c>
      <c r="D78" s="24">
        <f t="shared" si="18"/>
        <v>0</v>
      </c>
      <c r="E78" s="24">
        <f t="shared" si="19"/>
        <v>0</v>
      </c>
      <c r="F78" s="14">
        <f t="shared" si="20"/>
        <v>0</v>
      </c>
      <c r="G78" s="25"/>
      <c r="H78" s="34"/>
      <c r="I78" s="26"/>
      <c r="J78" s="26"/>
      <c r="K78" s="26"/>
      <c r="L78" s="26"/>
      <c r="M78" s="20">
        <f t="shared" si="21"/>
        <v>0</v>
      </c>
      <c r="N78" s="20"/>
      <c r="O78" s="20"/>
      <c r="P78" s="26"/>
      <c r="Q78" s="26"/>
      <c r="R78" s="20">
        <f t="shared" si="22"/>
        <v>0</v>
      </c>
      <c r="S78" s="20">
        <f t="shared" si="23"/>
        <v>0</v>
      </c>
      <c r="T78" s="52"/>
      <c r="U78" s="50">
        <v>37276</v>
      </c>
      <c r="V78" s="1"/>
    </row>
    <row r="79" spans="1:22" s="2" customFormat="1" ht="15" customHeight="1" x14ac:dyDescent="0.25">
      <c r="A79" s="14" t="s">
        <v>20</v>
      </c>
      <c r="B79" s="47" t="s">
        <v>62</v>
      </c>
      <c r="C79" s="22" t="s">
        <v>60</v>
      </c>
      <c r="D79" s="24">
        <f t="shared" si="18"/>
        <v>358</v>
      </c>
      <c r="E79" s="24">
        <f t="shared" si="19"/>
        <v>180</v>
      </c>
      <c r="F79" s="14">
        <f t="shared" si="20"/>
        <v>538</v>
      </c>
      <c r="G79" s="25">
        <v>9</v>
      </c>
      <c r="H79" s="34"/>
      <c r="I79" s="26">
        <v>89</v>
      </c>
      <c r="J79" s="26">
        <v>82</v>
      </c>
      <c r="K79" s="26">
        <v>91</v>
      </c>
      <c r="L79" s="26">
        <v>96</v>
      </c>
      <c r="M79" s="20">
        <f t="shared" si="21"/>
        <v>358</v>
      </c>
      <c r="N79" s="26">
        <v>53</v>
      </c>
      <c r="O79" s="26">
        <v>51</v>
      </c>
      <c r="P79" s="26">
        <v>43</v>
      </c>
      <c r="Q79" s="26">
        <v>33</v>
      </c>
      <c r="R79" s="20">
        <f t="shared" si="22"/>
        <v>180</v>
      </c>
      <c r="S79" s="20">
        <f t="shared" si="23"/>
        <v>538</v>
      </c>
      <c r="T79" s="52"/>
      <c r="U79" s="50">
        <v>36765</v>
      </c>
      <c r="V79" s="1"/>
    </row>
    <row r="80" spans="1:22" s="2" customFormat="1" ht="15" customHeight="1" x14ac:dyDescent="0.25">
      <c r="A80" s="14" t="s">
        <v>21</v>
      </c>
      <c r="B80" s="47" t="s">
        <v>63</v>
      </c>
      <c r="C80" s="22" t="s">
        <v>29</v>
      </c>
      <c r="D80" s="24">
        <f t="shared" si="18"/>
        <v>377</v>
      </c>
      <c r="E80" s="24">
        <f t="shared" si="19"/>
        <v>206</v>
      </c>
      <c r="F80" s="14">
        <f t="shared" si="20"/>
        <v>583</v>
      </c>
      <c r="G80" s="25">
        <v>2</v>
      </c>
      <c r="H80" s="34"/>
      <c r="I80" s="26">
        <v>100</v>
      </c>
      <c r="J80" s="26">
        <v>99</v>
      </c>
      <c r="K80" s="26">
        <v>89</v>
      </c>
      <c r="L80" s="26">
        <v>89</v>
      </c>
      <c r="M80" s="20">
        <f t="shared" si="21"/>
        <v>377</v>
      </c>
      <c r="N80" s="26">
        <v>45</v>
      </c>
      <c r="O80" s="26">
        <v>53</v>
      </c>
      <c r="P80" s="26">
        <v>45</v>
      </c>
      <c r="Q80" s="26">
        <v>63</v>
      </c>
      <c r="R80" s="20">
        <f t="shared" si="22"/>
        <v>206</v>
      </c>
      <c r="S80" s="20">
        <f t="shared" si="23"/>
        <v>583</v>
      </c>
      <c r="T80" s="52"/>
      <c r="U80" s="50">
        <v>37146</v>
      </c>
      <c r="V80" s="1"/>
    </row>
    <row r="81" spans="1:22" s="2" customFormat="1" ht="15" customHeight="1" x14ac:dyDescent="0.25">
      <c r="A81" s="14" t="s">
        <v>50</v>
      </c>
      <c r="B81" s="47" t="s">
        <v>64</v>
      </c>
      <c r="C81" s="22" t="s">
        <v>29</v>
      </c>
      <c r="D81" s="24">
        <f t="shared" si="18"/>
        <v>361</v>
      </c>
      <c r="E81" s="24">
        <f t="shared" si="19"/>
        <v>175</v>
      </c>
      <c r="F81" s="14">
        <f t="shared" si="20"/>
        <v>536</v>
      </c>
      <c r="G81" s="25">
        <v>10</v>
      </c>
      <c r="H81" s="34"/>
      <c r="I81" s="26">
        <v>101</v>
      </c>
      <c r="J81" s="26">
        <v>86</v>
      </c>
      <c r="K81" s="26">
        <v>82</v>
      </c>
      <c r="L81" s="26">
        <v>92</v>
      </c>
      <c r="M81" s="20">
        <f t="shared" si="21"/>
        <v>361</v>
      </c>
      <c r="N81" s="26">
        <v>61</v>
      </c>
      <c r="O81" s="26">
        <v>44</v>
      </c>
      <c r="P81" s="26">
        <v>36</v>
      </c>
      <c r="Q81" s="26">
        <v>34</v>
      </c>
      <c r="R81" s="20">
        <f t="shared" si="22"/>
        <v>175</v>
      </c>
      <c r="S81" s="20">
        <f t="shared" si="23"/>
        <v>536</v>
      </c>
      <c r="T81" s="52"/>
      <c r="U81" s="50">
        <v>36489</v>
      </c>
      <c r="V81" s="1"/>
    </row>
    <row r="82" spans="1:22" s="2" customFormat="1" ht="15" customHeight="1" x14ac:dyDescent="0.25">
      <c r="A82" s="14" t="s">
        <v>51</v>
      </c>
      <c r="B82" s="47" t="s">
        <v>65</v>
      </c>
      <c r="C82" s="22" t="s">
        <v>66</v>
      </c>
      <c r="D82" s="24">
        <f t="shared" si="18"/>
        <v>360</v>
      </c>
      <c r="E82" s="24">
        <f t="shared" si="19"/>
        <v>202</v>
      </c>
      <c r="F82" s="14">
        <f t="shared" si="20"/>
        <v>562</v>
      </c>
      <c r="G82" s="25">
        <v>4</v>
      </c>
      <c r="H82" s="34"/>
      <c r="I82" s="26">
        <v>95</v>
      </c>
      <c r="J82" s="26">
        <v>87</v>
      </c>
      <c r="K82" s="26">
        <v>86</v>
      </c>
      <c r="L82" s="26">
        <v>92</v>
      </c>
      <c r="M82" s="20">
        <f t="shared" si="21"/>
        <v>360</v>
      </c>
      <c r="N82" s="26">
        <v>42</v>
      </c>
      <c r="O82" s="26">
        <v>49</v>
      </c>
      <c r="P82" s="26">
        <v>44</v>
      </c>
      <c r="Q82" s="26">
        <v>67</v>
      </c>
      <c r="R82" s="20">
        <f t="shared" si="22"/>
        <v>202</v>
      </c>
      <c r="S82" s="20">
        <f t="shared" si="23"/>
        <v>562</v>
      </c>
      <c r="T82" s="52"/>
      <c r="U82" s="50">
        <v>37004</v>
      </c>
      <c r="V82" s="1"/>
    </row>
    <row r="83" spans="1:22" s="2" customFormat="1" ht="15" customHeight="1" x14ac:dyDescent="0.25">
      <c r="A83" s="14" t="s">
        <v>52</v>
      </c>
      <c r="B83" s="47" t="s">
        <v>67</v>
      </c>
      <c r="C83" s="22" t="s">
        <v>45</v>
      </c>
      <c r="D83" s="24">
        <f t="shared" si="18"/>
        <v>363</v>
      </c>
      <c r="E83" s="24">
        <f t="shared" si="19"/>
        <v>159</v>
      </c>
      <c r="F83" s="14">
        <f t="shared" si="20"/>
        <v>522</v>
      </c>
      <c r="G83" s="25">
        <v>9</v>
      </c>
      <c r="H83" s="34"/>
      <c r="I83" s="26">
        <v>91</v>
      </c>
      <c r="J83" s="26">
        <v>97</v>
      </c>
      <c r="K83" s="26">
        <v>91</v>
      </c>
      <c r="L83" s="26">
        <v>84</v>
      </c>
      <c r="M83" s="20">
        <f t="shared" si="21"/>
        <v>363</v>
      </c>
      <c r="N83" s="26">
        <v>26</v>
      </c>
      <c r="O83" s="26">
        <v>44</v>
      </c>
      <c r="P83" s="26">
        <v>45</v>
      </c>
      <c r="Q83" s="26">
        <v>44</v>
      </c>
      <c r="R83" s="20">
        <f t="shared" si="22"/>
        <v>159</v>
      </c>
      <c r="S83" s="20">
        <f t="shared" si="23"/>
        <v>522</v>
      </c>
      <c r="T83" s="52"/>
      <c r="U83" s="50">
        <v>37173</v>
      </c>
      <c r="V83" s="1"/>
    </row>
    <row r="84" spans="1:22" s="2" customFormat="1" ht="15" customHeight="1" x14ac:dyDescent="0.25">
      <c r="A84" s="14" t="s">
        <v>53</v>
      </c>
      <c r="B84" s="47" t="s">
        <v>68</v>
      </c>
      <c r="C84" s="22" t="s">
        <v>45</v>
      </c>
      <c r="D84" s="24">
        <f t="shared" si="18"/>
        <v>349</v>
      </c>
      <c r="E84" s="24">
        <f t="shared" si="19"/>
        <v>171</v>
      </c>
      <c r="F84" s="14">
        <f t="shared" si="20"/>
        <v>520</v>
      </c>
      <c r="G84" s="25">
        <v>10</v>
      </c>
      <c r="H84" s="34"/>
      <c r="I84" s="26">
        <v>94</v>
      </c>
      <c r="J84" s="26">
        <v>97</v>
      </c>
      <c r="K84" s="26">
        <v>73</v>
      </c>
      <c r="L84" s="26">
        <v>85</v>
      </c>
      <c r="M84" s="20">
        <f t="shared" si="21"/>
        <v>349</v>
      </c>
      <c r="N84" s="26">
        <v>50</v>
      </c>
      <c r="O84" s="26">
        <v>33</v>
      </c>
      <c r="P84" s="26">
        <v>44</v>
      </c>
      <c r="Q84" s="26">
        <v>44</v>
      </c>
      <c r="R84" s="20">
        <f t="shared" si="22"/>
        <v>171</v>
      </c>
      <c r="S84" s="20">
        <f t="shared" si="23"/>
        <v>520</v>
      </c>
      <c r="T84" s="52"/>
      <c r="U84" s="50">
        <v>37467</v>
      </c>
      <c r="V84" s="1"/>
    </row>
    <row r="85" spans="1:22" s="2" customFormat="1" ht="15" customHeight="1" x14ac:dyDescent="0.25">
      <c r="A85" s="14" t="s">
        <v>54</v>
      </c>
      <c r="B85" s="47" t="s">
        <v>69</v>
      </c>
      <c r="C85" s="22" t="s">
        <v>45</v>
      </c>
      <c r="D85" s="24">
        <f t="shared" si="18"/>
        <v>334</v>
      </c>
      <c r="E85" s="24">
        <f t="shared" si="19"/>
        <v>152</v>
      </c>
      <c r="F85" s="14">
        <f t="shared" si="20"/>
        <v>486</v>
      </c>
      <c r="G85" s="25">
        <v>15</v>
      </c>
      <c r="H85" s="34"/>
      <c r="I85" s="26">
        <v>81</v>
      </c>
      <c r="J85" s="26">
        <v>85</v>
      </c>
      <c r="K85" s="26">
        <v>86</v>
      </c>
      <c r="L85" s="26">
        <v>82</v>
      </c>
      <c r="M85" s="20">
        <f t="shared" si="21"/>
        <v>334</v>
      </c>
      <c r="N85" s="26">
        <v>60</v>
      </c>
      <c r="O85" s="26">
        <v>26</v>
      </c>
      <c r="P85" s="26">
        <v>32</v>
      </c>
      <c r="Q85" s="26">
        <v>34</v>
      </c>
      <c r="R85" s="20">
        <f t="shared" si="22"/>
        <v>152</v>
      </c>
      <c r="S85" s="20">
        <f t="shared" si="23"/>
        <v>486</v>
      </c>
      <c r="T85" s="52"/>
      <c r="U85" s="50">
        <v>37482</v>
      </c>
      <c r="V85" s="1"/>
    </row>
    <row r="86" spans="1:22" s="2" customFormat="1" ht="15" customHeight="1" x14ac:dyDescent="0.25">
      <c r="A86" s="14" t="s">
        <v>70</v>
      </c>
      <c r="B86" s="47" t="s">
        <v>71</v>
      </c>
      <c r="C86" s="22" t="s">
        <v>45</v>
      </c>
      <c r="D86" s="24">
        <f t="shared" si="18"/>
        <v>336</v>
      </c>
      <c r="E86" s="24">
        <f t="shared" si="19"/>
        <v>143</v>
      </c>
      <c r="F86" s="14">
        <f t="shared" si="20"/>
        <v>479</v>
      </c>
      <c r="G86" s="25">
        <v>9</v>
      </c>
      <c r="H86" s="34"/>
      <c r="I86" s="26">
        <v>85</v>
      </c>
      <c r="J86" s="26">
        <v>85</v>
      </c>
      <c r="K86" s="26">
        <v>84</v>
      </c>
      <c r="L86" s="26">
        <v>82</v>
      </c>
      <c r="M86" s="20">
        <f t="shared" si="21"/>
        <v>336</v>
      </c>
      <c r="N86" s="26">
        <v>35</v>
      </c>
      <c r="O86" s="26">
        <v>36</v>
      </c>
      <c r="P86" s="26">
        <v>33</v>
      </c>
      <c r="Q86" s="26">
        <v>39</v>
      </c>
      <c r="R86" s="20">
        <f t="shared" si="22"/>
        <v>143</v>
      </c>
      <c r="S86" s="20">
        <f t="shared" si="23"/>
        <v>479</v>
      </c>
      <c r="T86" s="52"/>
      <c r="U86" s="50">
        <v>36767</v>
      </c>
      <c r="V86" s="1"/>
    </row>
    <row r="87" spans="1:22" s="2" customFormat="1" ht="4.1500000000000004" customHeight="1" x14ac:dyDescent="0.25">
      <c r="A87" s="81"/>
      <c r="B87" s="48"/>
      <c r="C87" s="30"/>
      <c r="D87" s="31"/>
      <c r="E87" s="31"/>
      <c r="F87" s="81"/>
      <c r="G87" s="32"/>
      <c r="H87" s="34"/>
      <c r="I87" s="8"/>
      <c r="J87" s="8"/>
      <c r="K87" s="8"/>
      <c r="L87" s="8"/>
      <c r="M87" s="7"/>
      <c r="N87" s="7"/>
      <c r="O87" s="7"/>
      <c r="P87" s="8"/>
      <c r="Q87" s="8"/>
      <c r="R87" s="7"/>
      <c r="S87" s="7"/>
      <c r="T87" s="52"/>
      <c r="U87" s="35"/>
      <c r="V87" s="1"/>
    </row>
    <row r="88" spans="1:22" s="2" customFormat="1" ht="15" customHeight="1" x14ac:dyDescent="0.25">
      <c r="A88" s="169" t="s">
        <v>73</v>
      </c>
      <c r="B88" s="169"/>
      <c r="C88" s="169"/>
      <c r="D88" s="169"/>
      <c r="E88" s="169"/>
      <c r="F88" s="169"/>
      <c r="G88" s="169"/>
      <c r="H88" s="11"/>
      <c r="I88" s="170" t="s">
        <v>2</v>
      </c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1"/>
      <c r="U88" s="12"/>
      <c r="V88" s="1"/>
    </row>
    <row r="89" spans="1:22" s="2" customFormat="1" ht="15" customHeight="1" x14ac:dyDescent="0.25">
      <c r="A89" s="14" t="s">
        <v>3</v>
      </c>
      <c r="B89" s="15" t="s">
        <v>4</v>
      </c>
      <c r="C89" s="16" t="s">
        <v>5</v>
      </c>
      <c r="D89" s="17" t="s">
        <v>6</v>
      </c>
      <c r="E89" s="14" t="s">
        <v>7</v>
      </c>
      <c r="F89" s="14">
        <v>120</v>
      </c>
      <c r="G89" s="18" t="s">
        <v>8</v>
      </c>
      <c r="H89" s="34"/>
      <c r="I89" s="165" t="s">
        <v>6</v>
      </c>
      <c r="J89" s="166"/>
      <c r="K89" s="166"/>
      <c r="L89" s="167"/>
      <c r="M89" s="20" t="s">
        <v>9</v>
      </c>
      <c r="N89" s="165" t="s">
        <v>10</v>
      </c>
      <c r="O89" s="166"/>
      <c r="P89" s="166"/>
      <c r="Q89" s="167"/>
      <c r="R89" s="20" t="s">
        <v>9</v>
      </c>
      <c r="S89" s="20" t="s">
        <v>23</v>
      </c>
      <c r="T89" s="19"/>
      <c r="U89" s="20" t="s">
        <v>12</v>
      </c>
      <c r="V89" s="1"/>
    </row>
    <row r="90" spans="1:22" s="2" customFormat="1" ht="15" customHeight="1" x14ac:dyDescent="0.25">
      <c r="A90" s="14" t="s">
        <v>15</v>
      </c>
      <c r="B90" s="47" t="s">
        <v>74</v>
      </c>
      <c r="C90" s="22" t="s">
        <v>45</v>
      </c>
      <c r="D90" s="24">
        <f t="shared" ref="D90:D95" si="24">M90</f>
        <v>256</v>
      </c>
      <c r="E90" s="24">
        <f t="shared" ref="E90:E95" si="25">R90</f>
        <v>151</v>
      </c>
      <c r="F90" s="14">
        <f t="shared" ref="F90:F95" si="26">SUM(D90:E90)</f>
        <v>407</v>
      </c>
      <c r="G90" s="25">
        <v>11</v>
      </c>
      <c r="H90" s="34"/>
      <c r="I90" s="26">
        <v>65</v>
      </c>
      <c r="J90" s="26">
        <v>49</v>
      </c>
      <c r="K90" s="26">
        <v>80</v>
      </c>
      <c r="L90" s="26">
        <v>62</v>
      </c>
      <c r="M90" s="20">
        <f t="shared" ref="M90:M95" si="27">SUM(I90:L90)</f>
        <v>256</v>
      </c>
      <c r="N90" s="26">
        <v>35</v>
      </c>
      <c r="O90" s="26">
        <v>47</v>
      </c>
      <c r="P90" s="26">
        <v>30</v>
      </c>
      <c r="Q90" s="26">
        <v>39</v>
      </c>
      <c r="R90" s="20">
        <f t="shared" ref="R90:R95" si="28">SUM(N90:Q90)</f>
        <v>151</v>
      </c>
      <c r="S90" s="20">
        <f t="shared" ref="S90:S95" si="29">SUM(R90,M90)</f>
        <v>407</v>
      </c>
      <c r="T90" s="52"/>
      <c r="U90" s="50">
        <v>37520</v>
      </c>
      <c r="V90" s="1"/>
    </row>
    <row r="91" spans="1:22" s="2" customFormat="1" ht="15" customHeight="1" x14ac:dyDescent="0.25">
      <c r="A91" s="14" t="s">
        <v>16</v>
      </c>
      <c r="B91" s="47" t="s">
        <v>75</v>
      </c>
      <c r="C91" s="22" t="s">
        <v>45</v>
      </c>
      <c r="D91" s="24">
        <f t="shared" si="24"/>
        <v>279</v>
      </c>
      <c r="E91" s="24">
        <f t="shared" si="25"/>
        <v>163</v>
      </c>
      <c r="F91" s="14">
        <f t="shared" si="26"/>
        <v>442</v>
      </c>
      <c r="G91" s="25">
        <v>13</v>
      </c>
      <c r="H91" s="34"/>
      <c r="I91" s="26">
        <v>77</v>
      </c>
      <c r="J91" s="26">
        <v>72</v>
      </c>
      <c r="K91" s="26">
        <v>67</v>
      </c>
      <c r="L91" s="26">
        <v>63</v>
      </c>
      <c r="M91" s="20">
        <f t="shared" si="27"/>
        <v>279</v>
      </c>
      <c r="N91" s="26">
        <v>48</v>
      </c>
      <c r="O91" s="26">
        <v>30</v>
      </c>
      <c r="P91" s="26">
        <v>41</v>
      </c>
      <c r="Q91" s="26">
        <v>44</v>
      </c>
      <c r="R91" s="20">
        <f t="shared" si="28"/>
        <v>163</v>
      </c>
      <c r="S91" s="20">
        <f t="shared" si="29"/>
        <v>442</v>
      </c>
      <c r="T91" s="52"/>
      <c r="U91" s="50">
        <v>37504</v>
      </c>
      <c r="V91" s="1"/>
    </row>
    <row r="92" spans="1:22" s="2" customFormat="1" ht="15" customHeight="1" x14ac:dyDescent="0.25">
      <c r="A92" s="14" t="s">
        <v>17</v>
      </c>
      <c r="B92" s="21" t="s">
        <v>76</v>
      </c>
      <c r="C92" s="22" t="s">
        <v>77</v>
      </c>
      <c r="D92" s="24">
        <f t="shared" si="24"/>
        <v>0</v>
      </c>
      <c r="E92" s="24">
        <f t="shared" si="25"/>
        <v>0</v>
      </c>
      <c r="F92" s="14">
        <f t="shared" si="26"/>
        <v>0</v>
      </c>
      <c r="G92" s="25"/>
      <c r="H92" s="34"/>
      <c r="I92" s="26"/>
      <c r="J92" s="26"/>
      <c r="K92" s="26"/>
      <c r="L92" s="26"/>
      <c r="M92" s="20">
        <f t="shared" si="27"/>
        <v>0</v>
      </c>
      <c r="N92" s="20"/>
      <c r="O92" s="20"/>
      <c r="P92" s="26"/>
      <c r="Q92" s="26"/>
      <c r="R92" s="20">
        <f t="shared" si="28"/>
        <v>0</v>
      </c>
      <c r="S92" s="20">
        <f t="shared" si="29"/>
        <v>0</v>
      </c>
      <c r="T92" s="52"/>
      <c r="U92" s="50">
        <v>37718</v>
      </c>
      <c r="V92" s="1"/>
    </row>
    <row r="93" spans="1:22" s="2" customFormat="1" ht="15" customHeight="1" x14ac:dyDescent="0.25">
      <c r="A93" s="14" t="s">
        <v>18</v>
      </c>
      <c r="B93" s="47" t="s">
        <v>78</v>
      </c>
      <c r="C93" s="22" t="s">
        <v>77</v>
      </c>
      <c r="D93" s="24">
        <f t="shared" si="24"/>
        <v>316</v>
      </c>
      <c r="E93" s="24">
        <f t="shared" si="25"/>
        <v>205</v>
      </c>
      <c r="F93" s="14">
        <f t="shared" si="26"/>
        <v>521</v>
      </c>
      <c r="G93" s="25">
        <v>4</v>
      </c>
      <c r="H93" s="34"/>
      <c r="I93" s="26">
        <v>75</v>
      </c>
      <c r="J93" s="26">
        <v>83</v>
      </c>
      <c r="K93" s="26">
        <v>81</v>
      </c>
      <c r="L93" s="26">
        <v>77</v>
      </c>
      <c r="M93" s="20">
        <f t="shared" si="27"/>
        <v>316</v>
      </c>
      <c r="N93" s="26">
        <v>43</v>
      </c>
      <c r="O93" s="26">
        <v>56</v>
      </c>
      <c r="P93" s="26">
        <v>47</v>
      </c>
      <c r="Q93" s="26">
        <v>59</v>
      </c>
      <c r="R93" s="20">
        <f t="shared" si="28"/>
        <v>205</v>
      </c>
      <c r="S93" s="20">
        <f t="shared" si="29"/>
        <v>521</v>
      </c>
      <c r="T93" s="52"/>
      <c r="U93" s="50">
        <v>37015</v>
      </c>
      <c r="V93" s="1"/>
    </row>
    <row r="94" spans="1:22" s="2" customFormat="1" ht="15" customHeight="1" x14ac:dyDescent="0.25">
      <c r="A94" s="14" t="s">
        <v>19</v>
      </c>
      <c r="B94" s="47" t="s">
        <v>79</v>
      </c>
      <c r="C94" s="22" t="s">
        <v>77</v>
      </c>
      <c r="D94" s="24">
        <f t="shared" si="24"/>
        <v>299</v>
      </c>
      <c r="E94" s="24">
        <f t="shared" si="25"/>
        <v>154</v>
      </c>
      <c r="F94" s="14">
        <f t="shared" si="26"/>
        <v>453</v>
      </c>
      <c r="G94" s="25">
        <v>9</v>
      </c>
      <c r="H94" s="34"/>
      <c r="I94" s="26">
        <v>93</v>
      </c>
      <c r="J94" s="26">
        <v>78</v>
      </c>
      <c r="K94" s="26">
        <v>66</v>
      </c>
      <c r="L94" s="26">
        <v>62</v>
      </c>
      <c r="M94" s="20">
        <f t="shared" si="27"/>
        <v>299</v>
      </c>
      <c r="N94" s="26">
        <v>43</v>
      </c>
      <c r="O94" s="26">
        <v>33</v>
      </c>
      <c r="P94" s="26">
        <v>41</v>
      </c>
      <c r="Q94" s="26">
        <v>37</v>
      </c>
      <c r="R94" s="20">
        <f t="shared" si="28"/>
        <v>154</v>
      </c>
      <c r="S94" s="20">
        <f t="shared" si="29"/>
        <v>453</v>
      </c>
      <c r="T94" s="52"/>
      <c r="U94" s="50">
        <v>36688</v>
      </c>
      <c r="V94" s="1"/>
    </row>
    <row r="95" spans="1:22" s="2" customFormat="1" ht="15" customHeight="1" x14ac:dyDescent="0.25">
      <c r="A95" s="14" t="s">
        <v>20</v>
      </c>
      <c r="B95" s="47" t="s">
        <v>80</v>
      </c>
      <c r="C95" s="22" t="s">
        <v>77</v>
      </c>
      <c r="D95" s="24">
        <f t="shared" si="24"/>
        <v>351</v>
      </c>
      <c r="E95" s="24">
        <f t="shared" si="25"/>
        <v>179</v>
      </c>
      <c r="F95" s="14">
        <f t="shared" si="26"/>
        <v>530</v>
      </c>
      <c r="G95" s="25">
        <v>6</v>
      </c>
      <c r="H95" s="34"/>
      <c r="I95" s="26">
        <v>89</v>
      </c>
      <c r="J95" s="26">
        <v>94</v>
      </c>
      <c r="K95" s="26">
        <v>92</v>
      </c>
      <c r="L95" s="26">
        <v>76</v>
      </c>
      <c r="M95" s="20">
        <f t="shared" si="27"/>
        <v>351</v>
      </c>
      <c r="N95" s="26">
        <v>55</v>
      </c>
      <c r="O95" s="26">
        <v>44</v>
      </c>
      <c r="P95" s="26">
        <v>40</v>
      </c>
      <c r="Q95" s="26">
        <v>40</v>
      </c>
      <c r="R95" s="20">
        <f t="shared" si="28"/>
        <v>179</v>
      </c>
      <c r="S95" s="20">
        <f t="shared" si="29"/>
        <v>530</v>
      </c>
      <c r="T95" s="52"/>
      <c r="U95" s="50">
        <v>36546</v>
      </c>
      <c r="V95" s="1"/>
    </row>
    <row r="96" spans="1:22" s="2" customFormat="1" x14ac:dyDescent="0.25">
      <c r="A96" s="54"/>
      <c r="B96" s="55"/>
      <c r="C96" s="56"/>
      <c r="D96" s="82"/>
      <c r="E96" s="82"/>
      <c r="F96" s="54"/>
      <c r="G96" s="58"/>
      <c r="I96" s="1"/>
      <c r="J96" s="1"/>
      <c r="K96" s="6"/>
      <c r="L96" s="6"/>
      <c r="M96" s="7"/>
      <c r="N96" s="7"/>
      <c r="O96" s="7"/>
      <c r="P96" s="6"/>
      <c r="Q96" s="6"/>
      <c r="R96" s="7"/>
      <c r="S96" s="9"/>
      <c r="U96" s="10"/>
      <c r="V96" s="1"/>
    </row>
    <row r="97" spans="1:22" s="2" customFormat="1" ht="15" customHeight="1" x14ac:dyDescent="0.25">
      <c r="A97" s="54"/>
      <c r="B97" s="168" t="s">
        <v>126</v>
      </c>
      <c r="C97" s="168"/>
      <c r="D97" s="82"/>
      <c r="E97" s="168" t="s">
        <v>81</v>
      </c>
      <c r="F97" s="168"/>
      <c r="G97" s="168"/>
      <c r="I97" s="1"/>
      <c r="J97" s="1"/>
      <c r="K97" s="6"/>
      <c r="L97" s="6"/>
      <c r="M97" s="7"/>
      <c r="N97" s="7"/>
      <c r="O97" s="7"/>
      <c r="P97" s="6"/>
      <c r="Q97" s="6"/>
      <c r="R97" s="7"/>
      <c r="S97" s="9"/>
      <c r="U97" s="10"/>
      <c r="V97" s="1"/>
    </row>
    <row r="98" spans="1:22" s="2" customFormat="1" x14ac:dyDescent="0.25">
      <c r="A98" s="54"/>
      <c r="B98" s="59"/>
      <c r="C98" s="56"/>
      <c r="D98" s="82"/>
      <c r="E98" s="82"/>
      <c r="F98" s="54"/>
      <c r="G98" s="58"/>
      <c r="I98" s="1"/>
      <c r="J98" s="1"/>
      <c r="K98" s="6"/>
      <c r="L98" s="6"/>
      <c r="M98" s="7"/>
      <c r="N98" s="7"/>
      <c r="O98" s="7"/>
      <c r="P98" s="6"/>
      <c r="Q98" s="6"/>
      <c r="R98" s="7"/>
      <c r="S98" s="9"/>
      <c r="U98" s="10"/>
      <c r="V98" s="1"/>
    </row>
  </sheetData>
  <mergeCells count="35">
    <mergeCell ref="A3:G3"/>
    <mergeCell ref="I3:S3"/>
    <mergeCell ref="I5:L5"/>
    <mergeCell ref="N5:Q5"/>
    <mergeCell ref="A9:G9"/>
    <mergeCell ref="I9:S9"/>
    <mergeCell ref="A38:G38"/>
    <mergeCell ref="I38:S38"/>
    <mergeCell ref="I10:L10"/>
    <mergeCell ref="N10:Q10"/>
    <mergeCell ref="A22:G22"/>
    <mergeCell ref="I22:S22"/>
    <mergeCell ref="I23:L23"/>
    <mergeCell ref="N23:Q23"/>
    <mergeCell ref="A29:G29"/>
    <mergeCell ref="I29:S29"/>
    <mergeCell ref="I30:L30"/>
    <mergeCell ref="N30:Q30"/>
    <mergeCell ref="A36:G36"/>
    <mergeCell ref="I39:L39"/>
    <mergeCell ref="N39:Q39"/>
    <mergeCell ref="A48:G48"/>
    <mergeCell ref="I48:S48"/>
    <mergeCell ref="I49:L49"/>
    <mergeCell ref="N49:Q49"/>
    <mergeCell ref="I89:L89"/>
    <mergeCell ref="N89:Q89"/>
    <mergeCell ref="B97:C97"/>
    <mergeCell ref="E97:G97"/>
    <mergeCell ref="A72:G72"/>
    <mergeCell ref="I72:S72"/>
    <mergeCell ref="I73:L73"/>
    <mergeCell ref="N73:Q73"/>
    <mergeCell ref="A88:G88"/>
    <mergeCell ref="I88:S88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workbookViewId="0">
      <selection activeCell="F53" sqref="F53"/>
    </sheetView>
  </sheetViews>
  <sheetFormatPr defaultRowHeight="15" x14ac:dyDescent="0.25"/>
  <cols>
    <col min="1" max="1" width="3.7109375" customWidth="1"/>
    <col min="2" max="2" width="24.7109375" customWidth="1"/>
    <col min="3" max="3" width="18.7109375" style="129" customWidth="1"/>
    <col min="4" max="5" width="4.7109375" customWidth="1"/>
    <col min="6" max="6" width="6.7109375" customWidth="1"/>
    <col min="7" max="7" width="4.7109375" customWidth="1"/>
    <col min="8" max="8" width="1.7109375" customWidth="1"/>
    <col min="9" max="12" width="4.7109375" customWidth="1"/>
    <col min="13" max="13" width="6.7109375" customWidth="1"/>
    <col min="14" max="17" width="4.7109375" customWidth="1"/>
    <col min="18" max="19" width="6.7109375" customWidth="1"/>
    <col min="20" max="20" width="1.7109375" customWidth="1"/>
    <col min="21" max="21" width="9.7109375" customWidth="1"/>
  </cols>
  <sheetData>
    <row r="1" spans="1:22" s="87" customFormat="1" ht="13.9" customHeight="1" x14ac:dyDescent="0.2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86"/>
    </row>
    <row r="2" spans="1:22" s="121" customFormat="1" ht="19.899999999999999" customHeight="1" x14ac:dyDescent="0.2">
      <c r="A2" s="172" t="s">
        <v>1</v>
      </c>
      <c r="B2" s="172"/>
      <c r="C2" s="172"/>
      <c r="D2" s="172"/>
      <c r="E2" s="172"/>
      <c r="F2" s="172"/>
      <c r="G2" s="172"/>
      <c r="I2" s="173" t="s">
        <v>2</v>
      </c>
      <c r="J2" s="173"/>
      <c r="K2" s="173"/>
      <c r="L2" s="173"/>
      <c r="M2" s="173"/>
      <c r="N2" s="173"/>
      <c r="O2" s="173"/>
      <c r="P2" s="173"/>
      <c r="Q2" s="173"/>
      <c r="R2" s="173"/>
      <c r="S2" s="173"/>
      <c r="U2" s="92"/>
      <c r="V2" s="86"/>
    </row>
    <row r="3" spans="1:22" s="87" customFormat="1" ht="13.9" customHeight="1" x14ac:dyDescent="0.2">
      <c r="A3" s="18" t="s">
        <v>3</v>
      </c>
      <c r="B3" s="93" t="s">
        <v>4</v>
      </c>
      <c r="C3" s="16" t="s">
        <v>5</v>
      </c>
      <c r="D3" s="94" t="s">
        <v>6</v>
      </c>
      <c r="E3" s="18" t="s">
        <v>7</v>
      </c>
      <c r="F3" s="18">
        <v>60</v>
      </c>
      <c r="G3" s="18" t="s">
        <v>8</v>
      </c>
      <c r="H3" s="95"/>
      <c r="I3" s="175" t="s">
        <v>6</v>
      </c>
      <c r="J3" s="176"/>
      <c r="K3" s="176"/>
      <c r="L3" s="177"/>
      <c r="M3" s="96" t="s">
        <v>9</v>
      </c>
      <c r="N3" s="178" t="s">
        <v>10</v>
      </c>
      <c r="O3" s="179"/>
      <c r="P3" s="179"/>
      <c r="Q3" s="180"/>
      <c r="R3" s="96" t="s">
        <v>9</v>
      </c>
      <c r="S3" s="96" t="s">
        <v>11</v>
      </c>
      <c r="T3" s="95"/>
      <c r="U3" s="96" t="s">
        <v>12</v>
      </c>
      <c r="V3" s="86"/>
    </row>
    <row r="4" spans="1:22" s="87" customFormat="1" ht="13.9" customHeight="1" x14ac:dyDescent="0.2">
      <c r="A4" s="18"/>
      <c r="B4" s="97"/>
      <c r="C4" s="22"/>
      <c r="D4" s="98">
        <f>M4</f>
        <v>0</v>
      </c>
      <c r="E4" s="25">
        <f>R4</f>
        <v>0</v>
      </c>
      <c r="F4" s="18">
        <f>SUM(D4:E4)</f>
        <v>0</v>
      </c>
      <c r="G4" s="25"/>
      <c r="H4" s="95"/>
      <c r="I4" s="99"/>
      <c r="J4" s="99"/>
      <c r="K4" s="100"/>
      <c r="L4" s="100"/>
      <c r="M4" s="96">
        <f>SUM(I4:L4)</f>
        <v>0</v>
      </c>
      <c r="N4" s="99"/>
      <c r="O4" s="99"/>
      <c r="P4" s="100"/>
      <c r="Q4" s="100"/>
      <c r="R4" s="96">
        <f>SUM(N4:Q4)</f>
        <v>0</v>
      </c>
      <c r="S4" s="96">
        <f>SUM(R4,M4)</f>
        <v>0</v>
      </c>
      <c r="T4" s="101"/>
      <c r="U4" s="102"/>
      <c r="V4" s="86"/>
    </row>
    <row r="5" spans="1:22" s="121" customFormat="1" ht="19.899999999999999" customHeight="1" x14ac:dyDescent="0.2">
      <c r="A5" s="172" t="s">
        <v>13</v>
      </c>
      <c r="B5" s="172"/>
      <c r="C5" s="172"/>
      <c r="D5" s="172"/>
      <c r="E5" s="172"/>
      <c r="F5" s="172"/>
      <c r="G5" s="172"/>
      <c r="H5" s="122"/>
      <c r="I5" s="173" t="s">
        <v>2</v>
      </c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22"/>
      <c r="U5" s="105"/>
      <c r="V5" s="86"/>
    </row>
    <row r="6" spans="1:22" s="87" customFormat="1" ht="13.9" customHeight="1" x14ac:dyDescent="0.2">
      <c r="A6" s="18" t="s">
        <v>3</v>
      </c>
      <c r="B6" s="93" t="s">
        <v>4</v>
      </c>
      <c r="C6" s="16" t="s">
        <v>5</v>
      </c>
      <c r="D6" s="94" t="s">
        <v>6</v>
      </c>
      <c r="E6" s="18" t="s">
        <v>7</v>
      </c>
      <c r="F6" s="18" t="s">
        <v>14</v>
      </c>
      <c r="G6" s="18" t="s">
        <v>8</v>
      </c>
      <c r="H6" s="104"/>
      <c r="I6" s="175" t="s">
        <v>6</v>
      </c>
      <c r="J6" s="176"/>
      <c r="K6" s="176"/>
      <c r="L6" s="177"/>
      <c r="M6" s="96" t="s">
        <v>9</v>
      </c>
      <c r="N6" s="178" t="s">
        <v>10</v>
      </c>
      <c r="O6" s="179"/>
      <c r="P6" s="179"/>
      <c r="Q6" s="180"/>
      <c r="R6" s="96" t="s">
        <v>9</v>
      </c>
      <c r="S6" s="96" t="s">
        <v>11</v>
      </c>
      <c r="T6" s="95"/>
      <c r="U6" s="96" t="s">
        <v>12</v>
      </c>
      <c r="V6" s="86"/>
    </row>
    <row r="7" spans="1:22" s="87" customFormat="1" ht="13.9" customHeight="1" x14ac:dyDescent="0.2">
      <c r="A7" s="18" t="s">
        <v>15</v>
      </c>
      <c r="B7" s="97" t="s">
        <v>88</v>
      </c>
      <c r="C7" s="22" t="s">
        <v>45</v>
      </c>
      <c r="D7" s="98">
        <f>M7</f>
        <v>131</v>
      </c>
      <c r="E7" s="25">
        <f>R7</f>
        <v>66</v>
      </c>
      <c r="F7" s="18">
        <f>SUM(D7:E7)</f>
        <v>197</v>
      </c>
      <c r="G7" s="25">
        <v>11</v>
      </c>
      <c r="H7" s="95"/>
      <c r="I7" s="99">
        <v>66</v>
      </c>
      <c r="J7" s="99">
        <v>65</v>
      </c>
      <c r="K7" s="100"/>
      <c r="L7" s="100"/>
      <c r="M7" s="96">
        <f>SUM(I7:L7)</f>
        <v>131</v>
      </c>
      <c r="N7" s="99">
        <v>34</v>
      </c>
      <c r="O7" s="99">
        <v>32</v>
      </c>
      <c r="P7" s="100"/>
      <c r="Q7" s="100"/>
      <c r="R7" s="96">
        <f>SUM(N7:Q7)</f>
        <v>66</v>
      </c>
      <c r="S7" s="96">
        <f>SUM(R7,M7)</f>
        <v>197</v>
      </c>
      <c r="T7" s="101"/>
      <c r="U7" s="102">
        <v>38402</v>
      </c>
      <c r="V7" s="86"/>
    </row>
    <row r="8" spans="1:22" s="87" customFormat="1" ht="13.9" customHeight="1" x14ac:dyDescent="0.2">
      <c r="A8" s="18" t="s">
        <v>16</v>
      </c>
      <c r="B8" s="97" t="s">
        <v>89</v>
      </c>
      <c r="C8" s="22" t="s">
        <v>29</v>
      </c>
      <c r="D8" s="98">
        <f t="shared" ref="D8:D13" si="0">M8</f>
        <v>165</v>
      </c>
      <c r="E8" s="25">
        <f t="shared" ref="E8:E13" si="1">R8</f>
        <v>81</v>
      </c>
      <c r="F8" s="18">
        <f t="shared" ref="F8:F13" si="2">SUM(D8:E8)</f>
        <v>246</v>
      </c>
      <c r="G8" s="25">
        <v>4</v>
      </c>
      <c r="H8" s="95"/>
      <c r="I8" s="99">
        <v>85</v>
      </c>
      <c r="J8" s="99">
        <v>80</v>
      </c>
      <c r="K8" s="100"/>
      <c r="L8" s="100"/>
      <c r="M8" s="96">
        <f t="shared" ref="M8:M11" si="3">SUM(I8:L8)</f>
        <v>165</v>
      </c>
      <c r="N8" s="99">
        <v>40</v>
      </c>
      <c r="O8" s="99">
        <v>41</v>
      </c>
      <c r="P8" s="100"/>
      <c r="Q8" s="100"/>
      <c r="R8" s="96">
        <f t="shared" ref="R8:R13" si="4">SUM(N8:Q8)</f>
        <v>81</v>
      </c>
      <c r="S8" s="96">
        <f t="shared" ref="S8:S13" si="5">SUM(R8,M8)</f>
        <v>246</v>
      </c>
      <c r="T8" s="101"/>
      <c r="U8" s="102">
        <v>38092</v>
      </c>
      <c r="V8" s="86"/>
    </row>
    <row r="9" spans="1:22" s="87" customFormat="1" ht="13.9" customHeight="1" x14ac:dyDescent="0.2">
      <c r="A9" s="18" t="s">
        <v>17</v>
      </c>
      <c r="B9" s="97" t="s">
        <v>90</v>
      </c>
      <c r="C9" s="22" t="s">
        <v>34</v>
      </c>
      <c r="D9" s="98">
        <f t="shared" si="0"/>
        <v>113</v>
      </c>
      <c r="E9" s="25">
        <f t="shared" si="1"/>
        <v>71</v>
      </c>
      <c r="F9" s="18">
        <f t="shared" si="2"/>
        <v>184</v>
      </c>
      <c r="G9" s="25">
        <v>13</v>
      </c>
      <c r="H9" s="95"/>
      <c r="I9" s="99">
        <v>57</v>
      </c>
      <c r="J9" s="99">
        <v>56</v>
      </c>
      <c r="K9" s="100"/>
      <c r="L9" s="100"/>
      <c r="M9" s="96">
        <f t="shared" si="3"/>
        <v>113</v>
      </c>
      <c r="N9" s="99">
        <v>35</v>
      </c>
      <c r="O9" s="99">
        <v>36</v>
      </c>
      <c r="P9" s="100"/>
      <c r="Q9" s="100"/>
      <c r="R9" s="96">
        <f t="shared" si="4"/>
        <v>71</v>
      </c>
      <c r="S9" s="96">
        <f t="shared" si="5"/>
        <v>184</v>
      </c>
      <c r="T9" s="101"/>
      <c r="U9" s="102">
        <v>38604</v>
      </c>
      <c r="V9" s="86"/>
    </row>
    <row r="10" spans="1:22" s="87" customFormat="1" ht="13.9" customHeight="1" x14ac:dyDescent="0.2">
      <c r="A10" s="18" t="s">
        <v>18</v>
      </c>
      <c r="B10" s="97" t="s">
        <v>91</v>
      </c>
      <c r="C10" s="22" t="s">
        <v>34</v>
      </c>
      <c r="D10" s="98">
        <f t="shared" si="0"/>
        <v>97</v>
      </c>
      <c r="E10" s="25">
        <f t="shared" si="1"/>
        <v>66</v>
      </c>
      <c r="F10" s="18">
        <f t="shared" si="2"/>
        <v>163</v>
      </c>
      <c r="G10" s="25">
        <v>11</v>
      </c>
      <c r="H10" s="95"/>
      <c r="I10" s="99">
        <v>41</v>
      </c>
      <c r="J10" s="99">
        <v>56</v>
      </c>
      <c r="K10" s="100"/>
      <c r="L10" s="100"/>
      <c r="M10" s="96">
        <f t="shared" si="3"/>
        <v>97</v>
      </c>
      <c r="N10" s="99">
        <v>27</v>
      </c>
      <c r="O10" s="99">
        <v>39</v>
      </c>
      <c r="P10" s="100"/>
      <c r="Q10" s="100"/>
      <c r="R10" s="96">
        <f t="shared" si="4"/>
        <v>66</v>
      </c>
      <c r="S10" s="96">
        <f t="shared" si="5"/>
        <v>163</v>
      </c>
      <c r="T10" s="101"/>
      <c r="U10" s="102">
        <v>38589</v>
      </c>
      <c r="V10" s="86"/>
    </row>
    <row r="11" spans="1:22" s="87" customFormat="1" ht="13.9" customHeight="1" x14ac:dyDescent="0.2">
      <c r="A11" s="18" t="s">
        <v>19</v>
      </c>
      <c r="B11" s="97" t="s">
        <v>92</v>
      </c>
      <c r="C11" s="22" t="s">
        <v>34</v>
      </c>
      <c r="D11" s="98">
        <f t="shared" si="0"/>
        <v>98</v>
      </c>
      <c r="E11" s="25">
        <f t="shared" si="1"/>
        <v>67</v>
      </c>
      <c r="F11" s="18">
        <f t="shared" si="2"/>
        <v>165</v>
      </c>
      <c r="G11" s="25">
        <v>14</v>
      </c>
      <c r="H11" s="95"/>
      <c r="I11" s="99">
        <v>46</v>
      </c>
      <c r="J11" s="99">
        <v>52</v>
      </c>
      <c r="K11" s="100"/>
      <c r="L11" s="100"/>
      <c r="M11" s="96">
        <f t="shared" si="3"/>
        <v>98</v>
      </c>
      <c r="N11" s="99">
        <v>33</v>
      </c>
      <c r="O11" s="99">
        <v>34</v>
      </c>
      <c r="P11" s="100"/>
      <c r="Q11" s="100"/>
      <c r="R11" s="96">
        <f t="shared" si="4"/>
        <v>67</v>
      </c>
      <c r="S11" s="96">
        <f t="shared" si="5"/>
        <v>165</v>
      </c>
      <c r="T11" s="101"/>
      <c r="U11" s="102">
        <v>37914</v>
      </c>
      <c r="V11" s="86"/>
    </row>
    <row r="12" spans="1:22" s="87" customFormat="1" ht="13.9" customHeight="1" x14ac:dyDescent="0.2">
      <c r="A12" s="18" t="s">
        <v>20</v>
      </c>
      <c r="B12" s="97" t="s">
        <v>93</v>
      </c>
      <c r="C12" s="22" t="s">
        <v>34</v>
      </c>
      <c r="D12" s="98">
        <f t="shared" si="0"/>
        <v>114</v>
      </c>
      <c r="E12" s="25">
        <f t="shared" si="1"/>
        <v>68</v>
      </c>
      <c r="F12" s="18">
        <f t="shared" si="2"/>
        <v>182</v>
      </c>
      <c r="G12" s="25">
        <v>12</v>
      </c>
      <c r="H12" s="95"/>
      <c r="I12" s="99">
        <v>52</v>
      </c>
      <c r="J12" s="99">
        <v>62</v>
      </c>
      <c r="K12" s="100"/>
      <c r="L12" s="100"/>
      <c r="M12" s="96">
        <f>SUM(I12:L12)</f>
        <v>114</v>
      </c>
      <c r="N12" s="99">
        <v>33</v>
      </c>
      <c r="O12" s="99">
        <v>35</v>
      </c>
      <c r="P12" s="100"/>
      <c r="Q12" s="100"/>
      <c r="R12" s="96">
        <f t="shared" si="4"/>
        <v>68</v>
      </c>
      <c r="S12" s="96">
        <f t="shared" si="5"/>
        <v>182</v>
      </c>
      <c r="T12" s="101"/>
      <c r="U12" s="102">
        <v>38273</v>
      </c>
      <c r="V12" s="86"/>
    </row>
    <row r="13" spans="1:22" s="87" customFormat="1" ht="13.9" customHeight="1" x14ac:dyDescent="0.2">
      <c r="A13" s="18" t="s">
        <v>21</v>
      </c>
      <c r="B13" s="97" t="s">
        <v>94</v>
      </c>
      <c r="C13" s="22" t="s">
        <v>34</v>
      </c>
      <c r="D13" s="98">
        <f t="shared" si="0"/>
        <v>135</v>
      </c>
      <c r="E13" s="25">
        <f t="shared" si="1"/>
        <v>76</v>
      </c>
      <c r="F13" s="18">
        <f t="shared" si="2"/>
        <v>211</v>
      </c>
      <c r="G13" s="25">
        <v>5</v>
      </c>
      <c r="H13" s="95"/>
      <c r="I13" s="99">
        <v>68</v>
      </c>
      <c r="J13" s="99">
        <v>67</v>
      </c>
      <c r="K13" s="100"/>
      <c r="L13" s="100"/>
      <c r="M13" s="96">
        <f>SUM(I13:L13)</f>
        <v>135</v>
      </c>
      <c r="N13" s="99">
        <v>40</v>
      </c>
      <c r="O13" s="99">
        <v>36</v>
      </c>
      <c r="P13" s="100"/>
      <c r="Q13" s="100"/>
      <c r="R13" s="96">
        <f t="shared" si="4"/>
        <v>76</v>
      </c>
      <c r="S13" s="96">
        <f t="shared" si="5"/>
        <v>211</v>
      </c>
      <c r="T13" s="101"/>
      <c r="U13" s="102">
        <v>38289</v>
      </c>
      <c r="V13" s="86"/>
    </row>
    <row r="14" spans="1:22" s="121" customFormat="1" ht="19.899999999999999" customHeight="1" x14ac:dyDescent="0.2">
      <c r="A14" s="172" t="s">
        <v>22</v>
      </c>
      <c r="B14" s="172"/>
      <c r="C14" s="172"/>
      <c r="D14" s="172"/>
      <c r="E14" s="172"/>
      <c r="F14" s="172"/>
      <c r="G14" s="172"/>
      <c r="I14" s="181" t="s">
        <v>2</v>
      </c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U14" s="92"/>
      <c r="V14" s="86"/>
    </row>
    <row r="15" spans="1:22" s="87" customFormat="1" ht="13.9" customHeight="1" x14ac:dyDescent="0.2">
      <c r="A15" s="18" t="s">
        <v>3</v>
      </c>
      <c r="B15" s="93" t="s">
        <v>4</v>
      </c>
      <c r="C15" s="16" t="s">
        <v>5</v>
      </c>
      <c r="D15" s="94" t="s">
        <v>6</v>
      </c>
      <c r="E15" s="18" t="s">
        <v>7</v>
      </c>
      <c r="F15" s="18" t="s">
        <v>23</v>
      </c>
      <c r="G15" s="18" t="s">
        <v>8</v>
      </c>
      <c r="H15" s="104"/>
      <c r="I15" s="175" t="s">
        <v>6</v>
      </c>
      <c r="J15" s="176"/>
      <c r="K15" s="176"/>
      <c r="L15" s="177"/>
      <c r="M15" s="96" t="s">
        <v>9</v>
      </c>
      <c r="N15" s="178" t="s">
        <v>10</v>
      </c>
      <c r="O15" s="179"/>
      <c r="P15" s="179"/>
      <c r="Q15" s="180"/>
      <c r="R15" s="96" t="s">
        <v>9</v>
      </c>
      <c r="S15" s="96" t="s">
        <v>23</v>
      </c>
      <c r="T15" s="95"/>
      <c r="U15" s="96" t="s">
        <v>12</v>
      </c>
      <c r="V15" s="86"/>
    </row>
    <row r="16" spans="1:22" s="87" customFormat="1" ht="13.9" customHeight="1" x14ac:dyDescent="0.2">
      <c r="A16" s="107" t="s">
        <v>15</v>
      </c>
      <c r="B16" s="108" t="s">
        <v>24</v>
      </c>
      <c r="C16" s="22" t="s">
        <v>25</v>
      </c>
      <c r="D16" s="109">
        <f>M16</f>
        <v>346</v>
      </c>
      <c r="E16" s="41">
        <f>R16</f>
        <v>157</v>
      </c>
      <c r="F16" s="107">
        <f>SUM(D16:E16)</f>
        <v>503</v>
      </c>
      <c r="G16" s="41">
        <v>13</v>
      </c>
      <c r="H16" s="95"/>
      <c r="I16" s="110">
        <v>93</v>
      </c>
      <c r="J16" s="110">
        <v>86</v>
      </c>
      <c r="K16" s="110">
        <v>79</v>
      </c>
      <c r="L16" s="110">
        <v>88</v>
      </c>
      <c r="M16" s="111">
        <f>SUM(I16:L16)</f>
        <v>346</v>
      </c>
      <c r="N16" s="110">
        <v>52</v>
      </c>
      <c r="O16" s="110">
        <v>36</v>
      </c>
      <c r="P16" s="110">
        <v>36</v>
      </c>
      <c r="Q16" s="110">
        <v>33</v>
      </c>
      <c r="R16" s="111">
        <f>SUM(N16:Q16)</f>
        <v>157</v>
      </c>
      <c r="S16" s="111">
        <f>SUM(R16,M16)</f>
        <v>503</v>
      </c>
      <c r="T16" s="95"/>
      <c r="U16" s="112">
        <v>36766</v>
      </c>
      <c r="V16" s="86"/>
    </row>
    <row r="17" spans="1:22" s="87" customFormat="1" ht="13.9" customHeight="1" x14ac:dyDescent="0.2">
      <c r="A17" s="107" t="s">
        <v>16</v>
      </c>
      <c r="B17" s="97" t="s">
        <v>26</v>
      </c>
      <c r="C17" s="22" t="s">
        <v>25</v>
      </c>
      <c r="D17" s="98">
        <f>M17</f>
        <v>341</v>
      </c>
      <c r="E17" s="25">
        <f>R17</f>
        <v>137</v>
      </c>
      <c r="F17" s="18">
        <f>SUM(D17:E17)</f>
        <v>478</v>
      </c>
      <c r="G17" s="25">
        <v>12</v>
      </c>
      <c r="H17" s="95"/>
      <c r="I17" s="99">
        <v>90</v>
      </c>
      <c r="J17" s="99">
        <v>76</v>
      </c>
      <c r="K17" s="99">
        <v>79</v>
      </c>
      <c r="L17" s="99">
        <v>96</v>
      </c>
      <c r="M17" s="96">
        <f>SUM(I17:L17)</f>
        <v>341</v>
      </c>
      <c r="N17" s="99">
        <v>32</v>
      </c>
      <c r="O17" s="99">
        <v>36</v>
      </c>
      <c r="P17" s="99">
        <v>35</v>
      </c>
      <c r="Q17" s="99">
        <v>34</v>
      </c>
      <c r="R17" s="96">
        <f>SUM(N17:Q17)</f>
        <v>137</v>
      </c>
      <c r="S17" s="96">
        <f>SUM(R17,M17)</f>
        <v>478</v>
      </c>
      <c r="T17" s="95"/>
      <c r="U17" s="113">
        <v>36454</v>
      </c>
      <c r="V17" s="86"/>
    </row>
    <row r="18" spans="1:22" s="87" customFormat="1" ht="13.9" customHeight="1" x14ac:dyDescent="0.2">
      <c r="A18" s="107" t="s">
        <v>17</v>
      </c>
      <c r="B18" s="97" t="s">
        <v>27</v>
      </c>
      <c r="C18" s="22" t="s">
        <v>25</v>
      </c>
      <c r="D18" s="25">
        <f>M18</f>
        <v>333</v>
      </c>
      <c r="E18" s="25">
        <f>R18</f>
        <v>130</v>
      </c>
      <c r="F18" s="18">
        <f>SUM(D18:E18)</f>
        <v>463</v>
      </c>
      <c r="G18" s="25">
        <v>12</v>
      </c>
      <c r="H18" s="95"/>
      <c r="I18" s="99">
        <v>85</v>
      </c>
      <c r="J18" s="99">
        <v>77</v>
      </c>
      <c r="K18" s="99">
        <v>79</v>
      </c>
      <c r="L18" s="99">
        <v>92</v>
      </c>
      <c r="M18" s="96">
        <f>SUM(I18:L18)</f>
        <v>333</v>
      </c>
      <c r="N18" s="99">
        <v>25</v>
      </c>
      <c r="O18" s="99">
        <v>27</v>
      </c>
      <c r="P18" s="99">
        <v>45</v>
      </c>
      <c r="Q18" s="99">
        <v>33</v>
      </c>
      <c r="R18" s="96">
        <f>SUM(N18:Q18)</f>
        <v>130</v>
      </c>
      <c r="S18" s="96">
        <f>SUM(R18,M18)</f>
        <v>463</v>
      </c>
      <c r="T18" s="95"/>
      <c r="U18" s="102">
        <v>37774</v>
      </c>
      <c r="V18" s="86"/>
    </row>
    <row r="19" spans="1:22" s="87" customFormat="1" ht="13.9" customHeight="1" x14ac:dyDescent="0.2">
      <c r="A19" s="107" t="s">
        <v>18</v>
      </c>
      <c r="B19" s="97" t="s">
        <v>28</v>
      </c>
      <c r="C19" s="22" t="s">
        <v>29</v>
      </c>
      <c r="D19" s="25">
        <f>M19</f>
        <v>342</v>
      </c>
      <c r="E19" s="25">
        <f>R19</f>
        <v>177</v>
      </c>
      <c r="F19" s="18">
        <f>SUM(D19:E19)</f>
        <v>519</v>
      </c>
      <c r="G19" s="25">
        <v>5</v>
      </c>
      <c r="H19" s="95"/>
      <c r="I19" s="99">
        <v>91</v>
      </c>
      <c r="J19" s="99">
        <v>80</v>
      </c>
      <c r="K19" s="99">
        <v>78</v>
      </c>
      <c r="L19" s="99">
        <v>93</v>
      </c>
      <c r="M19" s="96">
        <f>SUM(I19:L19)</f>
        <v>342</v>
      </c>
      <c r="N19" s="99">
        <v>43</v>
      </c>
      <c r="O19" s="99">
        <v>44</v>
      </c>
      <c r="P19" s="99">
        <v>49</v>
      </c>
      <c r="Q19" s="99">
        <v>41</v>
      </c>
      <c r="R19" s="96">
        <f>SUM(N19:Q19)</f>
        <v>177</v>
      </c>
      <c r="S19" s="96">
        <f>SUM(R19,M19)</f>
        <v>519</v>
      </c>
      <c r="T19" s="95"/>
      <c r="U19" s="113">
        <v>37027</v>
      </c>
      <c r="V19" s="86"/>
    </row>
    <row r="20" spans="1:22" s="121" customFormat="1" ht="19.899999999999999" customHeight="1" x14ac:dyDescent="0.2">
      <c r="A20" s="172" t="s">
        <v>30</v>
      </c>
      <c r="B20" s="172"/>
      <c r="C20" s="172"/>
      <c r="D20" s="172"/>
      <c r="E20" s="172"/>
      <c r="F20" s="172"/>
      <c r="G20" s="172"/>
      <c r="I20" s="181" t="s">
        <v>2</v>
      </c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U20" s="92"/>
      <c r="V20" s="86"/>
    </row>
    <row r="21" spans="1:22" s="87" customFormat="1" ht="13.9" customHeight="1" x14ac:dyDescent="0.2">
      <c r="A21" s="18" t="s">
        <v>3</v>
      </c>
      <c r="B21" s="93" t="s">
        <v>4</v>
      </c>
      <c r="C21" s="16" t="s">
        <v>5</v>
      </c>
      <c r="D21" s="94" t="s">
        <v>6</v>
      </c>
      <c r="E21" s="18" t="s">
        <v>7</v>
      </c>
      <c r="F21" s="18">
        <v>120</v>
      </c>
      <c r="G21" s="18" t="s">
        <v>8</v>
      </c>
      <c r="H21" s="104"/>
      <c r="I21" s="175" t="s">
        <v>6</v>
      </c>
      <c r="J21" s="176"/>
      <c r="K21" s="176"/>
      <c r="L21" s="177"/>
      <c r="M21" s="96" t="s">
        <v>9</v>
      </c>
      <c r="N21" s="178" t="s">
        <v>10</v>
      </c>
      <c r="O21" s="179"/>
      <c r="P21" s="179"/>
      <c r="Q21" s="180"/>
      <c r="R21" s="96" t="s">
        <v>9</v>
      </c>
      <c r="S21" s="96" t="s">
        <v>23</v>
      </c>
      <c r="T21" s="95"/>
      <c r="U21" s="96" t="s">
        <v>12</v>
      </c>
      <c r="V21" s="86"/>
    </row>
    <row r="22" spans="1:22" s="87" customFormat="1" ht="13.9" customHeight="1" x14ac:dyDescent="0.2">
      <c r="A22" s="107" t="s">
        <v>15</v>
      </c>
      <c r="B22" s="114" t="s">
        <v>31</v>
      </c>
      <c r="C22" s="22" t="s">
        <v>32</v>
      </c>
      <c r="D22" s="109">
        <f>M22</f>
        <v>262</v>
      </c>
      <c r="E22" s="41">
        <f>R22</f>
        <v>140</v>
      </c>
      <c r="F22" s="107">
        <f>SUM(D22:E22)</f>
        <v>402</v>
      </c>
      <c r="G22" s="41">
        <v>14</v>
      </c>
      <c r="H22" s="95"/>
      <c r="I22" s="110">
        <v>58</v>
      </c>
      <c r="J22" s="110">
        <v>73</v>
      </c>
      <c r="K22" s="110">
        <v>61</v>
      </c>
      <c r="L22" s="110">
        <v>70</v>
      </c>
      <c r="M22" s="111">
        <f>SUM(I22:L22)</f>
        <v>262</v>
      </c>
      <c r="N22" s="110">
        <v>44</v>
      </c>
      <c r="O22" s="110">
        <v>31</v>
      </c>
      <c r="P22" s="110">
        <v>33</v>
      </c>
      <c r="Q22" s="110">
        <v>32</v>
      </c>
      <c r="R22" s="111">
        <f>SUM(N22:Q22)</f>
        <v>140</v>
      </c>
      <c r="S22" s="111">
        <f>SUM(R22,M22)</f>
        <v>402</v>
      </c>
      <c r="T22" s="95"/>
      <c r="U22" s="112">
        <v>37370</v>
      </c>
      <c r="V22" s="86"/>
    </row>
    <row r="23" spans="1:22" s="87" customFormat="1" ht="13.9" customHeight="1" x14ac:dyDescent="0.2">
      <c r="A23" s="107" t="s">
        <v>16</v>
      </c>
      <c r="B23" s="114" t="s">
        <v>33</v>
      </c>
      <c r="C23" s="22" t="s">
        <v>34</v>
      </c>
      <c r="D23" s="109">
        <f>M23</f>
        <v>269</v>
      </c>
      <c r="E23" s="41">
        <f>R23</f>
        <v>159</v>
      </c>
      <c r="F23" s="107">
        <f>SUM(D23:E23)</f>
        <v>428</v>
      </c>
      <c r="G23" s="41">
        <v>23</v>
      </c>
      <c r="H23" s="95"/>
      <c r="I23" s="110">
        <v>66</v>
      </c>
      <c r="J23" s="110">
        <v>76</v>
      </c>
      <c r="K23" s="110">
        <v>74</v>
      </c>
      <c r="L23" s="110">
        <v>53</v>
      </c>
      <c r="M23" s="111">
        <f>SUM(I23:L23)</f>
        <v>269</v>
      </c>
      <c r="N23" s="110">
        <v>43</v>
      </c>
      <c r="O23" s="110">
        <v>40</v>
      </c>
      <c r="P23" s="110">
        <v>44</v>
      </c>
      <c r="Q23" s="110">
        <v>32</v>
      </c>
      <c r="R23" s="111">
        <f>SUM(N23:Q23)</f>
        <v>159</v>
      </c>
      <c r="S23" s="111">
        <f>SUM(R23,M23)</f>
        <v>428</v>
      </c>
      <c r="T23" s="95"/>
      <c r="U23" s="112">
        <v>37215</v>
      </c>
      <c r="V23" s="86"/>
    </row>
    <row r="24" spans="1:22" s="86" customFormat="1" ht="13.9" customHeight="1" x14ac:dyDescent="0.2">
      <c r="A24" s="107" t="s">
        <v>17</v>
      </c>
      <c r="B24" s="68" t="s">
        <v>35</v>
      </c>
      <c r="C24" s="22" t="s">
        <v>34</v>
      </c>
      <c r="D24" s="98">
        <f>M24</f>
        <v>269</v>
      </c>
      <c r="E24" s="25">
        <f>R24</f>
        <v>158</v>
      </c>
      <c r="F24" s="18">
        <f>SUM(D24:E24)</f>
        <v>427</v>
      </c>
      <c r="G24" s="25">
        <v>18</v>
      </c>
      <c r="H24" s="95"/>
      <c r="I24" s="99">
        <v>74</v>
      </c>
      <c r="J24" s="99">
        <v>62</v>
      </c>
      <c r="K24" s="99">
        <v>62</v>
      </c>
      <c r="L24" s="99">
        <v>71</v>
      </c>
      <c r="M24" s="96">
        <f>SUM(I24:L24)</f>
        <v>269</v>
      </c>
      <c r="N24" s="99">
        <v>38</v>
      </c>
      <c r="O24" s="99">
        <v>45</v>
      </c>
      <c r="P24" s="99">
        <v>36</v>
      </c>
      <c r="Q24" s="99">
        <v>39</v>
      </c>
      <c r="R24" s="96">
        <f>SUM(N24:Q24)</f>
        <v>158</v>
      </c>
      <c r="S24" s="96">
        <f>SUM(R24,M24)</f>
        <v>427</v>
      </c>
      <c r="T24" s="95"/>
      <c r="U24" s="113">
        <v>37033</v>
      </c>
    </row>
    <row r="25" spans="1:22" s="86" customFormat="1" ht="19.899999999999999" customHeight="1" x14ac:dyDescent="0.2">
      <c r="A25" s="172" t="s">
        <v>36</v>
      </c>
      <c r="B25" s="172"/>
      <c r="C25" s="172"/>
      <c r="D25" s="172"/>
      <c r="E25" s="172"/>
      <c r="F25" s="172"/>
      <c r="G25" s="172"/>
      <c r="H25" s="121"/>
      <c r="I25" s="173" t="s">
        <v>2</v>
      </c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21"/>
      <c r="U25" s="92"/>
    </row>
    <row r="26" spans="1:22" s="86" customFormat="1" ht="13.9" customHeight="1" x14ac:dyDescent="0.2">
      <c r="A26" s="18" t="s">
        <v>3</v>
      </c>
      <c r="B26" s="93" t="s">
        <v>4</v>
      </c>
      <c r="C26" s="16" t="s">
        <v>5</v>
      </c>
      <c r="D26" s="94" t="s">
        <v>6</v>
      </c>
      <c r="E26" s="18" t="s">
        <v>7</v>
      </c>
      <c r="F26" s="18">
        <v>60</v>
      </c>
      <c r="G26" s="18" t="s">
        <v>8</v>
      </c>
      <c r="H26" s="95"/>
      <c r="I26" s="175" t="s">
        <v>6</v>
      </c>
      <c r="J26" s="176"/>
      <c r="K26" s="176"/>
      <c r="L26" s="177"/>
      <c r="M26" s="96" t="s">
        <v>9</v>
      </c>
      <c r="N26" s="178" t="s">
        <v>10</v>
      </c>
      <c r="O26" s="179"/>
      <c r="P26" s="179"/>
      <c r="Q26" s="180"/>
      <c r="R26" s="96" t="s">
        <v>9</v>
      </c>
      <c r="S26" s="96" t="s">
        <v>11</v>
      </c>
      <c r="T26" s="95"/>
      <c r="U26" s="96" t="s">
        <v>12</v>
      </c>
    </row>
    <row r="27" spans="1:22" s="86" customFormat="1" ht="13.9" customHeight="1" x14ac:dyDescent="0.2">
      <c r="A27" s="18" t="s">
        <v>15</v>
      </c>
      <c r="B27" s="97" t="s">
        <v>37</v>
      </c>
      <c r="C27" s="22" t="s">
        <v>38</v>
      </c>
      <c r="D27" s="98">
        <f>M27</f>
        <v>183</v>
      </c>
      <c r="E27" s="25">
        <f>R27</f>
        <v>101</v>
      </c>
      <c r="F27" s="18">
        <f>SUM(D27:E27)</f>
        <v>284</v>
      </c>
      <c r="G27" s="25">
        <v>4</v>
      </c>
      <c r="H27" s="95"/>
      <c r="I27" s="99">
        <v>91</v>
      </c>
      <c r="J27" s="99">
        <v>92</v>
      </c>
      <c r="K27" s="100"/>
      <c r="L27" s="100"/>
      <c r="M27" s="96">
        <f>SUM(I27:L27)</f>
        <v>183</v>
      </c>
      <c r="N27" s="99">
        <v>54</v>
      </c>
      <c r="O27" s="99">
        <v>47</v>
      </c>
      <c r="P27" s="100"/>
      <c r="Q27" s="100"/>
      <c r="R27" s="96">
        <f>SUM(N27:Q27)</f>
        <v>101</v>
      </c>
      <c r="S27" s="96">
        <f>SUM(R27,M27)</f>
        <v>284</v>
      </c>
      <c r="T27" s="95"/>
      <c r="U27" s="113">
        <v>38220</v>
      </c>
    </row>
    <row r="28" spans="1:22" s="86" customFormat="1" ht="13.9" customHeight="1" x14ac:dyDescent="0.2">
      <c r="A28" s="18" t="s">
        <v>16</v>
      </c>
      <c r="B28" s="97" t="s">
        <v>39</v>
      </c>
      <c r="C28" s="49" t="s">
        <v>40</v>
      </c>
      <c r="D28" s="98">
        <f>M28</f>
        <v>147</v>
      </c>
      <c r="E28" s="25">
        <f>R28</f>
        <v>94</v>
      </c>
      <c r="F28" s="18">
        <f>SUM(D28:E28)</f>
        <v>241</v>
      </c>
      <c r="G28" s="25">
        <v>3</v>
      </c>
      <c r="H28" s="95"/>
      <c r="I28" s="99">
        <v>74</v>
      </c>
      <c r="J28" s="99">
        <v>73</v>
      </c>
      <c r="K28" s="100"/>
      <c r="L28" s="100"/>
      <c r="M28" s="96">
        <f>SUM(I28:L28)</f>
        <v>147</v>
      </c>
      <c r="N28" s="99">
        <v>58</v>
      </c>
      <c r="O28" s="99">
        <v>36</v>
      </c>
      <c r="P28" s="100"/>
      <c r="Q28" s="100"/>
      <c r="R28" s="96">
        <f>SUM(N28:Q28)</f>
        <v>94</v>
      </c>
      <c r="S28" s="96">
        <f>SUM(R28,M28)</f>
        <v>241</v>
      </c>
      <c r="T28" s="95"/>
      <c r="U28" s="113">
        <v>38370</v>
      </c>
    </row>
    <row r="29" spans="1:22" s="86" customFormat="1" ht="13.9" customHeight="1" x14ac:dyDescent="0.2">
      <c r="A29" s="18" t="s">
        <v>17</v>
      </c>
      <c r="B29" s="68" t="s">
        <v>41</v>
      </c>
      <c r="C29" s="22" t="s">
        <v>42</v>
      </c>
      <c r="D29" s="98">
        <f t="shared" ref="D29:D30" si="6">M29</f>
        <v>178</v>
      </c>
      <c r="E29" s="25">
        <f t="shared" ref="E29:E30" si="7">R29</f>
        <v>91</v>
      </c>
      <c r="F29" s="18">
        <f t="shared" ref="F29:F30" si="8">SUM(D29:E29)</f>
        <v>269</v>
      </c>
      <c r="G29" s="25">
        <v>1</v>
      </c>
      <c r="H29" s="95"/>
      <c r="I29" s="99">
        <v>89</v>
      </c>
      <c r="J29" s="99">
        <v>89</v>
      </c>
      <c r="K29" s="100"/>
      <c r="L29" s="100"/>
      <c r="M29" s="96">
        <f t="shared" ref="M29:M30" si="9">SUM(I29:L29)</f>
        <v>178</v>
      </c>
      <c r="N29" s="99">
        <v>40</v>
      </c>
      <c r="O29" s="99">
        <v>51</v>
      </c>
      <c r="P29" s="100"/>
      <c r="Q29" s="100"/>
      <c r="R29" s="96">
        <f t="shared" ref="R29:R30" si="10">SUM(N29:Q29)</f>
        <v>91</v>
      </c>
      <c r="S29" s="96">
        <f t="shared" ref="S29:S30" si="11">SUM(R29,M29)</f>
        <v>269</v>
      </c>
      <c r="T29" s="95"/>
      <c r="U29" s="115">
        <v>37915</v>
      </c>
    </row>
    <row r="30" spans="1:22" s="86" customFormat="1" ht="13.9" customHeight="1" x14ac:dyDescent="0.2">
      <c r="A30" s="18" t="s">
        <v>18</v>
      </c>
      <c r="B30" s="97" t="s">
        <v>43</v>
      </c>
      <c r="C30" s="49" t="s">
        <v>40</v>
      </c>
      <c r="D30" s="98">
        <f t="shared" si="6"/>
        <v>145</v>
      </c>
      <c r="E30" s="25">
        <f t="shared" si="7"/>
        <v>79</v>
      </c>
      <c r="F30" s="18">
        <f t="shared" si="8"/>
        <v>224</v>
      </c>
      <c r="G30" s="25">
        <v>6</v>
      </c>
      <c r="H30" s="95"/>
      <c r="I30" s="99">
        <v>80</v>
      </c>
      <c r="J30" s="99">
        <v>65</v>
      </c>
      <c r="K30" s="100"/>
      <c r="L30" s="100"/>
      <c r="M30" s="96">
        <f t="shared" si="9"/>
        <v>145</v>
      </c>
      <c r="N30" s="99">
        <v>44</v>
      </c>
      <c r="O30" s="99">
        <v>35</v>
      </c>
      <c r="P30" s="100"/>
      <c r="Q30" s="100"/>
      <c r="R30" s="96">
        <f t="shared" si="10"/>
        <v>79</v>
      </c>
      <c r="S30" s="96">
        <f t="shared" si="11"/>
        <v>224</v>
      </c>
      <c r="T30" s="95"/>
      <c r="U30" s="113">
        <v>38764</v>
      </c>
    </row>
    <row r="31" spans="1:22" s="86" customFormat="1" ht="13.9" customHeight="1" x14ac:dyDescent="0.2">
      <c r="A31" s="18" t="s">
        <v>19</v>
      </c>
      <c r="B31" s="97" t="s">
        <v>44</v>
      </c>
      <c r="C31" s="22" t="s">
        <v>45</v>
      </c>
      <c r="D31" s="98">
        <f>M31</f>
        <v>184</v>
      </c>
      <c r="E31" s="25">
        <f>R31</f>
        <v>98</v>
      </c>
      <c r="F31" s="18">
        <f>SUM(D31:E31)</f>
        <v>282</v>
      </c>
      <c r="G31" s="25">
        <v>3</v>
      </c>
      <c r="H31" s="95"/>
      <c r="I31" s="99">
        <v>100</v>
      </c>
      <c r="J31" s="99">
        <v>84</v>
      </c>
      <c r="K31" s="100"/>
      <c r="L31" s="100"/>
      <c r="M31" s="96">
        <f>SUM(I31:L31)</f>
        <v>184</v>
      </c>
      <c r="N31" s="99">
        <v>50</v>
      </c>
      <c r="O31" s="99">
        <v>48</v>
      </c>
      <c r="P31" s="100"/>
      <c r="Q31" s="100"/>
      <c r="R31" s="96">
        <f>SUM(N31:Q31)</f>
        <v>98</v>
      </c>
      <c r="S31" s="96">
        <f>SUM(R31,M31)</f>
        <v>282</v>
      </c>
      <c r="T31" s="95"/>
      <c r="U31" s="113">
        <v>37917</v>
      </c>
    </row>
    <row r="32" spans="1:22" s="86" customFormat="1" ht="13.9" customHeight="1" x14ac:dyDescent="0.2">
      <c r="A32" s="18" t="s">
        <v>20</v>
      </c>
      <c r="B32" s="97" t="s">
        <v>46</v>
      </c>
      <c r="C32" s="22" t="s">
        <v>29</v>
      </c>
      <c r="D32" s="98">
        <f>M32</f>
        <v>194</v>
      </c>
      <c r="E32" s="25">
        <f>R32</f>
        <v>89</v>
      </c>
      <c r="F32" s="18">
        <f>SUM(D32:E32)</f>
        <v>283</v>
      </c>
      <c r="G32" s="25">
        <v>3</v>
      </c>
      <c r="H32" s="104"/>
      <c r="I32" s="99">
        <v>95</v>
      </c>
      <c r="J32" s="99">
        <v>99</v>
      </c>
      <c r="K32" s="100"/>
      <c r="L32" s="100"/>
      <c r="M32" s="96">
        <f>SUM(I32:L32)</f>
        <v>194</v>
      </c>
      <c r="N32" s="99">
        <v>39</v>
      </c>
      <c r="O32" s="99">
        <v>50</v>
      </c>
      <c r="P32" s="100"/>
      <c r="Q32" s="100"/>
      <c r="R32" s="96">
        <f>SUM(N32:Q32)</f>
        <v>89</v>
      </c>
      <c r="S32" s="96">
        <f>SUM(R32,M32)</f>
        <v>283</v>
      </c>
      <c r="T32" s="104"/>
      <c r="U32" s="115">
        <v>37970</v>
      </c>
    </row>
    <row r="33" spans="1:21" s="86" customFormat="1" ht="13.9" customHeight="1" x14ac:dyDescent="0.2">
      <c r="A33" s="18" t="s">
        <v>21</v>
      </c>
      <c r="B33" s="97" t="s">
        <v>47</v>
      </c>
      <c r="C33" s="22" t="s">
        <v>48</v>
      </c>
      <c r="D33" s="25">
        <f>M33</f>
        <v>186</v>
      </c>
      <c r="E33" s="25">
        <f>R33</f>
        <v>100</v>
      </c>
      <c r="F33" s="18">
        <f>SUM(D33:E33)</f>
        <v>286</v>
      </c>
      <c r="G33" s="25">
        <v>0</v>
      </c>
      <c r="H33" s="95"/>
      <c r="I33" s="99">
        <v>84</v>
      </c>
      <c r="J33" s="99">
        <v>102</v>
      </c>
      <c r="K33" s="100"/>
      <c r="L33" s="100"/>
      <c r="M33" s="96">
        <f>SUM(I33:L33)</f>
        <v>186</v>
      </c>
      <c r="N33" s="99">
        <v>56</v>
      </c>
      <c r="O33" s="99">
        <v>44</v>
      </c>
      <c r="P33" s="100"/>
      <c r="Q33" s="100"/>
      <c r="R33" s="96">
        <f>SUM(N33:Q33)</f>
        <v>100</v>
      </c>
      <c r="S33" s="96">
        <f>SUM(R33,M33)</f>
        <v>286</v>
      </c>
      <c r="T33" s="95"/>
      <c r="U33" s="113">
        <v>37805</v>
      </c>
    </row>
    <row r="34" spans="1:21" s="86" customFormat="1" ht="15" customHeight="1" x14ac:dyDescent="0.2">
      <c r="A34" s="5"/>
      <c r="B34" s="103"/>
      <c r="C34" s="30"/>
      <c r="D34" s="32"/>
      <c r="E34" s="32"/>
      <c r="F34" s="5"/>
      <c r="G34" s="32"/>
      <c r="H34" s="95"/>
      <c r="I34" s="90"/>
      <c r="J34" s="90"/>
      <c r="K34" s="90"/>
      <c r="L34" s="90"/>
      <c r="M34" s="89"/>
      <c r="N34" s="90"/>
      <c r="O34" s="90"/>
      <c r="P34" s="90"/>
      <c r="Q34" s="90"/>
      <c r="R34" s="89"/>
      <c r="S34" s="89"/>
      <c r="T34" s="95"/>
      <c r="U34" s="106"/>
    </row>
    <row r="35" spans="1:21" s="86" customFormat="1" ht="15" customHeight="1" x14ac:dyDescent="0.2">
      <c r="A35" s="5"/>
      <c r="B35" s="103"/>
      <c r="C35" s="30"/>
      <c r="D35" s="32"/>
      <c r="E35" s="32"/>
      <c r="F35" s="5"/>
      <c r="G35" s="32"/>
      <c r="H35" s="95"/>
      <c r="I35" s="90"/>
      <c r="J35" s="90"/>
      <c r="K35" s="90"/>
      <c r="L35" s="90"/>
      <c r="M35" s="89"/>
      <c r="N35" s="90"/>
      <c r="O35" s="90"/>
      <c r="P35" s="90"/>
      <c r="Q35" s="90"/>
      <c r="R35" s="89"/>
      <c r="S35" s="89"/>
      <c r="T35" s="95"/>
      <c r="U35" s="106"/>
    </row>
    <row r="36" spans="1:21" s="86" customFormat="1" ht="15" customHeight="1" x14ac:dyDescent="0.2">
      <c r="A36" s="5"/>
      <c r="B36" s="103"/>
      <c r="C36" s="30"/>
      <c r="D36" s="32"/>
      <c r="E36" s="32"/>
      <c r="F36" s="5"/>
      <c r="G36" s="32"/>
      <c r="H36" s="95"/>
      <c r="I36" s="90"/>
      <c r="J36" s="90"/>
      <c r="K36" s="90"/>
      <c r="L36" s="90"/>
      <c r="M36" s="89"/>
      <c r="N36" s="90"/>
      <c r="O36" s="90"/>
      <c r="P36" s="90"/>
      <c r="Q36" s="90"/>
      <c r="R36" s="89"/>
      <c r="S36" s="89"/>
      <c r="T36" s="95"/>
      <c r="U36" s="106"/>
    </row>
    <row r="37" spans="1:21" s="86" customFormat="1" ht="15" customHeight="1" x14ac:dyDescent="0.2">
      <c r="A37" s="5"/>
      <c r="B37" s="103"/>
      <c r="C37" s="30"/>
      <c r="D37" s="32"/>
      <c r="E37" s="32"/>
      <c r="F37" s="5"/>
      <c r="G37" s="32"/>
      <c r="H37" s="95"/>
      <c r="I37" s="90"/>
      <c r="J37" s="90"/>
      <c r="K37" s="90"/>
      <c r="L37" s="90"/>
      <c r="M37" s="89"/>
      <c r="N37" s="90"/>
      <c r="O37" s="90"/>
      <c r="P37" s="90"/>
      <c r="Q37" s="90"/>
      <c r="R37" s="89"/>
      <c r="S37" s="89"/>
      <c r="T37" s="95"/>
      <c r="U37" s="106"/>
    </row>
    <row r="38" spans="1:21" s="86" customFormat="1" ht="15" customHeight="1" x14ac:dyDescent="0.2">
      <c r="A38" s="5"/>
      <c r="B38" s="103"/>
      <c r="C38" s="30"/>
      <c r="D38" s="32"/>
      <c r="E38" s="32"/>
      <c r="F38" s="5"/>
      <c r="G38" s="32"/>
      <c r="H38" s="95"/>
      <c r="I38" s="90"/>
      <c r="J38" s="90"/>
      <c r="K38" s="90"/>
      <c r="L38" s="90"/>
      <c r="M38" s="89"/>
      <c r="N38" s="90"/>
      <c r="O38" s="90"/>
      <c r="P38" s="90"/>
      <c r="Q38" s="90"/>
      <c r="R38" s="89"/>
      <c r="S38" s="89"/>
      <c r="T38" s="95"/>
      <c r="U38" s="106"/>
    </row>
    <row r="39" spans="1:21" s="86" customFormat="1" ht="19.149999999999999" customHeight="1" x14ac:dyDescent="0.2">
      <c r="A39" s="172" t="s">
        <v>49</v>
      </c>
      <c r="B39" s="172"/>
      <c r="C39" s="172"/>
      <c r="D39" s="172"/>
      <c r="E39" s="172"/>
      <c r="F39" s="172"/>
      <c r="G39" s="172"/>
      <c r="H39" s="122"/>
      <c r="I39" s="181" t="s">
        <v>2</v>
      </c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22"/>
      <c r="U39" s="105"/>
    </row>
    <row r="40" spans="1:21" s="86" customFormat="1" ht="13.9" customHeight="1" x14ac:dyDescent="0.2">
      <c r="A40" s="18" t="s">
        <v>3</v>
      </c>
      <c r="B40" s="93" t="s">
        <v>4</v>
      </c>
      <c r="C40" s="16" t="s">
        <v>5</v>
      </c>
      <c r="D40" s="94" t="s">
        <v>6</v>
      </c>
      <c r="E40" s="18" t="s">
        <v>7</v>
      </c>
      <c r="F40" s="18" t="s">
        <v>14</v>
      </c>
      <c r="G40" s="18" t="s">
        <v>8</v>
      </c>
      <c r="H40" s="104"/>
      <c r="I40" s="175" t="s">
        <v>6</v>
      </c>
      <c r="J40" s="176"/>
      <c r="K40" s="176"/>
      <c r="L40" s="177"/>
      <c r="M40" s="96" t="s">
        <v>9</v>
      </c>
      <c r="N40" s="178" t="s">
        <v>10</v>
      </c>
      <c r="O40" s="179"/>
      <c r="P40" s="179"/>
      <c r="Q40" s="180"/>
      <c r="R40" s="96" t="s">
        <v>9</v>
      </c>
      <c r="S40" s="96" t="s">
        <v>11</v>
      </c>
      <c r="T40" s="95"/>
      <c r="U40" s="96" t="s">
        <v>12</v>
      </c>
    </row>
    <row r="41" spans="1:21" s="86" customFormat="1" ht="13.9" customHeight="1" x14ac:dyDescent="0.2">
      <c r="A41" s="18" t="s">
        <v>15</v>
      </c>
      <c r="B41" s="68" t="s">
        <v>109</v>
      </c>
      <c r="C41" s="51" t="s">
        <v>77</v>
      </c>
      <c r="D41" s="25">
        <f t="shared" ref="D41:D52" si="12">M41</f>
        <v>125</v>
      </c>
      <c r="E41" s="25">
        <f t="shared" ref="E41:E52" si="13">R41</f>
        <v>69</v>
      </c>
      <c r="F41" s="18">
        <f t="shared" ref="F41:F52" si="14">SUM(D41:E41)</f>
        <v>194</v>
      </c>
      <c r="G41" s="25">
        <v>5</v>
      </c>
      <c r="H41" s="104"/>
      <c r="I41" s="99">
        <v>60</v>
      </c>
      <c r="J41" s="99">
        <v>65</v>
      </c>
      <c r="K41" s="100"/>
      <c r="L41" s="100"/>
      <c r="M41" s="96">
        <f t="shared" ref="M41:M52" si="15">SUM(I41:L41)</f>
        <v>125</v>
      </c>
      <c r="N41" s="99">
        <v>32</v>
      </c>
      <c r="O41" s="99">
        <v>37</v>
      </c>
      <c r="P41" s="100"/>
      <c r="Q41" s="100"/>
      <c r="R41" s="96">
        <f t="shared" ref="R41:R52" si="16">SUM(N41:Q41)</f>
        <v>69</v>
      </c>
      <c r="S41" s="96">
        <f t="shared" ref="S41:S52" si="17">SUM(R41,M41)</f>
        <v>194</v>
      </c>
      <c r="T41" s="116"/>
      <c r="U41" s="113">
        <v>38429</v>
      </c>
    </row>
    <row r="42" spans="1:21" s="86" customFormat="1" ht="13.9" customHeight="1" x14ac:dyDescent="0.2">
      <c r="A42" s="18" t="s">
        <v>16</v>
      </c>
      <c r="B42" s="68" t="s">
        <v>110</v>
      </c>
      <c r="C42" s="51" t="s">
        <v>77</v>
      </c>
      <c r="D42" s="25">
        <f t="shared" si="12"/>
        <v>140</v>
      </c>
      <c r="E42" s="25">
        <f t="shared" si="13"/>
        <v>96</v>
      </c>
      <c r="F42" s="18">
        <f t="shared" si="14"/>
        <v>236</v>
      </c>
      <c r="G42" s="25">
        <v>4</v>
      </c>
      <c r="H42" s="104"/>
      <c r="I42" s="99">
        <v>76</v>
      </c>
      <c r="J42" s="99">
        <v>64</v>
      </c>
      <c r="K42" s="100"/>
      <c r="L42" s="100"/>
      <c r="M42" s="96">
        <f t="shared" si="15"/>
        <v>140</v>
      </c>
      <c r="N42" s="99">
        <v>46</v>
      </c>
      <c r="O42" s="99">
        <v>50</v>
      </c>
      <c r="P42" s="100"/>
      <c r="Q42" s="100"/>
      <c r="R42" s="96">
        <f t="shared" si="16"/>
        <v>96</v>
      </c>
      <c r="S42" s="96">
        <f t="shared" si="17"/>
        <v>236</v>
      </c>
      <c r="T42" s="104"/>
      <c r="U42" s="115">
        <v>38129</v>
      </c>
    </row>
    <row r="43" spans="1:21" s="86" customFormat="1" ht="13.9" customHeight="1" x14ac:dyDescent="0.2">
      <c r="A43" s="18" t="s">
        <v>17</v>
      </c>
      <c r="B43" s="68" t="s">
        <v>111</v>
      </c>
      <c r="C43" s="51" t="s">
        <v>77</v>
      </c>
      <c r="D43" s="25">
        <f t="shared" si="12"/>
        <v>125</v>
      </c>
      <c r="E43" s="25">
        <f t="shared" si="13"/>
        <v>70</v>
      </c>
      <c r="F43" s="18">
        <f t="shared" si="14"/>
        <v>195</v>
      </c>
      <c r="G43" s="25">
        <v>8</v>
      </c>
      <c r="H43" s="104"/>
      <c r="I43" s="99">
        <v>61</v>
      </c>
      <c r="J43" s="99">
        <v>64</v>
      </c>
      <c r="K43" s="100"/>
      <c r="L43" s="100"/>
      <c r="M43" s="96">
        <f t="shared" si="15"/>
        <v>125</v>
      </c>
      <c r="N43" s="99">
        <v>27</v>
      </c>
      <c r="O43" s="99">
        <v>43</v>
      </c>
      <c r="P43" s="100"/>
      <c r="Q43" s="100"/>
      <c r="R43" s="96">
        <f t="shared" si="16"/>
        <v>70</v>
      </c>
      <c r="S43" s="96">
        <f t="shared" si="17"/>
        <v>195</v>
      </c>
      <c r="T43" s="116"/>
      <c r="U43" s="113">
        <v>38554</v>
      </c>
    </row>
    <row r="44" spans="1:21" s="86" customFormat="1" ht="13.9" customHeight="1" x14ac:dyDescent="0.2">
      <c r="A44" s="18" t="s">
        <v>18</v>
      </c>
      <c r="B44" s="68" t="s">
        <v>112</v>
      </c>
      <c r="C44" s="51" t="s">
        <v>77</v>
      </c>
      <c r="D44" s="25">
        <f t="shared" si="12"/>
        <v>121</v>
      </c>
      <c r="E44" s="25">
        <f t="shared" si="13"/>
        <v>64</v>
      </c>
      <c r="F44" s="18">
        <f t="shared" si="14"/>
        <v>185</v>
      </c>
      <c r="G44" s="25">
        <v>11</v>
      </c>
      <c r="H44" s="104"/>
      <c r="I44" s="99">
        <v>65</v>
      </c>
      <c r="J44" s="99">
        <v>56</v>
      </c>
      <c r="K44" s="100"/>
      <c r="L44" s="100"/>
      <c r="M44" s="96">
        <f t="shared" si="15"/>
        <v>121</v>
      </c>
      <c r="N44" s="99">
        <v>30</v>
      </c>
      <c r="O44" s="99">
        <v>34</v>
      </c>
      <c r="P44" s="100"/>
      <c r="Q44" s="100"/>
      <c r="R44" s="96">
        <f t="shared" si="16"/>
        <v>64</v>
      </c>
      <c r="S44" s="96">
        <f t="shared" si="17"/>
        <v>185</v>
      </c>
      <c r="T44" s="116"/>
      <c r="U44" s="115">
        <v>38884</v>
      </c>
    </row>
    <row r="45" spans="1:21" s="86" customFormat="1" ht="13.9" customHeight="1" x14ac:dyDescent="0.2">
      <c r="A45" s="18" t="s">
        <v>19</v>
      </c>
      <c r="B45" s="68" t="s">
        <v>113</v>
      </c>
      <c r="C45" s="51" t="s">
        <v>77</v>
      </c>
      <c r="D45" s="25">
        <f t="shared" si="12"/>
        <v>123</v>
      </c>
      <c r="E45" s="25">
        <f t="shared" si="13"/>
        <v>74</v>
      </c>
      <c r="F45" s="18">
        <f t="shared" si="14"/>
        <v>197</v>
      </c>
      <c r="G45" s="25">
        <v>8</v>
      </c>
      <c r="H45" s="95"/>
      <c r="I45" s="99">
        <v>56</v>
      </c>
      <c r="J45" s="99">
        <v>67</v>
      </c>
      <c r="K45" s="100"/>
      <c r="L45" s="100"/>
      <c r="M45" s="96">
        <f t="shared" si="15"/>
        <v>123</v>
      </c>
      <c r="N45" s="99">
        <v>34</v>
      </c>
      <c r="O45" s="99">
        <v>40</v>
      </c>
      <c r="P45" s="100"/>
      <c r="Q45" s="100"/>
      <c r="R45" s="96">
        <f t="shared" si="16"/>
        <v>74</v>
      </c>
      <c r="S45" s="96">
        <f t="shared" si="17"/>
        <v>197</v>
      </c>
      <c r="T45" s="95"/>
      <c r="U45" s="115">
        <v>38744</v>
      </c>
    </row>
    <row r="46" spans="1:21" s="86" customFormat="1" ht="13.9" customHeight="1" x14ac:dyDescent="0.2">
      <c r="A46" s="18" t="s">
        <v>20</v>
      </c>
      <c r="B46" s="68" t="s">
        <v>114</v>
      </c>
      <c r="C46" s="51" t="s">
        <v>77</v>
      </c>
      <c r="D46" s="25">
        <f t="shared" si="12"/>
        <v>126</v>
      </c>
      <c r="E46" s="25">
        <f t="shared" si="13"/>
        <v>69</v>
      </c>
      <c r="F46" s="18">
        <f t="shared" si="14"/>
        <v>195</v>
      </c>
      <c r="G46" s="25">
        <v>13</v>
      </c>
      <c r="H46" s="104"/>
      <c r="I46" s="99">
        <v>58</v>
      </c>
      <c r="J46" s="99">
        <v>68</v>
      </c>
      <c r="K46" s="100"/>
      <c r="L46" s="100"/>
      <c r="M46" s="96">
        <f t="shared" si="15"/>
        <v>126</v>
      </c>
      <c r="N46" s="99">
        <v>33</v>
      </c>
      <c r="O46" s="99">
        <v>36</v>
      </c>
      <c r="P46" s="100"/>
      <c r="Q46" s="100"/>
      <c r="R46" s="96">
        <f t="shared" si="16"/>
        <v>69</v>
      </c>
      <c r="S46" s="96">
        <f t="shared" si="17"/>
        <v>195</v>
      </c>
      <c r="T46" s="104"/>
      <c r="U46" s="115">
        <v>38174</v>
      </c>
    </row>
    <row r="47" spans="1:21" s="86" customFormat="1" ht="13.9" customHeight="1" x14ac:dyDescent="0.2">
      <c r="A47" s="18" t="s">
        <v>21</v>
      </c>
      <c r="B47" s="68" t="s">
        <v>115</v>
      </c>
      <c r="C47" s="51" t="s">
        <v>45</v>
      </c>
      <c r="D47" s="25">
        <f t="shared" si="12"/>
        <v>141</v>
      </c>
      <c r="E47" s="25">
        <f t="shared" si="13"/>
        <v>73</v>
      </c>
      <c r="F47" s="18">
        <f t="shared" si="14"/>
        <v>214</v>
      </c>
      <c r="G47" s="25">
        <v>3</v>
      </c>
      <c r="H47" s="95"/>
      <c r="I47" s="99">
        <v>85</v>
      </c>
      <c r="J47" s="99">
        <v>56</v>
      </c>
      <c r="K47" s="100"/>
      <c r="L47" s="100"/>
      <c r="M47" s="96">
        <f t="shared" si="15"/>
        <v>141</v>
      </c>
      <c r="N47" s="99">
        <v>43</v>
      </c>
      <c r="O47" s="99">
        <v>30</v>
      </c>
      <c r="P47" s="100"/>
      <c r="Q47" s="100"/>
      <c r="R47" s="96">
        <f t="shared" si="16"/>
        <v>73</v>
      </c>
      <c r="S47" s="96">
        <f t="shared" si="17"/>
        <v>214</v>
      </c>
      <c r="T47" s="95"/>
      <c r="U47" s="115">
        <v>38042</v>
      </c>
    </row>
    <row r="48" spans="1:21" s="86" customFormat="1" ht="13.9" customHeight="1" x14ac:dyDescent="0.2">
      <c r="A48" s="18" t="s">
        <v>50</v>
      </c>
      <c r="B48" s="68" t="s">
        <v>116</v>
      </c>
      <c r="C48" s="51" t="s">
        <v>77</v>
      </c>
      <c r="D48" s="25">
        <f t="shared" si="12"/>
        <v>133</v>
      </c>
      <c r="E48" s="25">
        <f t="shared" si="13"/>
        <v>71</v>
      </c>
      <c r="F48" s="18">
        <f t="shared" si="14"/>
        <v>204</v>
      </c>
      <c r="G48" s="25">
        <v>7</v>
      </c>
      <c r="H48" s="104"/>
      <c r="I48" s="99">
        <v>67</v>
      </c>
      <c r="J48" s="99">
        <v>66</v>
      </c>
      <c r="K48" s="100"/>
      <c r="L48" s="100"/>
      <c r="M48" s="96">
        <f t="shared" si="15"/>
        <v>133</v>
      </c>
      <c r="N48" s="99">
        <v>34</v>
      </c>
      <c r="O48" s="99">
        <v>37</v>
      </c>
      <c r="P48" s="100"/>
      <c r="Q48" s="100"/>
      <c r="R48" s="96">
        <f t="shared" si="16"/>
        <v>71</v>
      </c>
      <c r="S48" s="96">
        <f t="shared" si="17"/>
        <v>204</v>
      </c>
      <c r="T48" s="116"/>
      <c r="U48" s="115">
        <v>38631</v>
      </c>
    </row>
    <row r="49" spans="1:21" s="86" customFormat="1" ht="13.9" customHeight="1" x14ac:dyDescent="0.2">
      <c r="A49" s="18" t="s">
        <v>51</v>
      </c>
      <c r="B49" s="68" t="s">
        <v>117</v>
      </c>
      <c r="C49" s="51" t="s">
        <v>48</v>
      </c>
      <c r="D49" s="25">
        <f t="shared" si="12"/>
        <v>164</v>
      </c>
      <c r="E49" s="25">
        <f t="shared" si="13"/>
        <v>85</v>
      </c>
      <c r="F49" s="18">
        <f t="shared" si="14"/>
        <v>249</v>
      </c>
      <c r="G49" s="25">
        <v>6</v>
      </c>
      <c r="H49" s="104"/>
      <c r="I49" s="99">
        <v>89</v>
      </c>
      <c r="J49" s="99">
        <v>75</v>
      </c>
      <c r="K49" s="100"/>
      <c r="L49" s="100"/>
      <c r="M49" s="96">
        <f t="shared" si="15"/>
        <v>164</v>
      </c>
      <c r="N49" s="99">
        <v>47</v>
      </c>
      <c r="O49" s="99">
        <v>38</v>
      </c>
      <c r="P49" s="100"/>
      <c r="Q49" s="100"/>
      <c r="R49" s="96">
        <f t="shared" si="16"/>
        <v>85</v>
      </c>
      <c r="S49" s="96">
        <f t="shared" si="17"/>
        <v>249</v>
      </c>
      <c r="T49" s="116"/>
      <c r="U49" s="115">
        <v>38433</v>
      </c>
    </row>
    <row r="50" spans="1:21" s="86" customFormat="1" ht="13.9" customHeight="1" x14ac:dyDescent="0.2">
      <c r="A50" s="18" t="s">
        <v>52</v>
      </c>
      <c r="B50" s="68" t="s">
        <v>140</v>
      </c>
      <c r="C50" s="51" t="s">
        <v>32</v>
      </c>
      <c r="D50" s="25">
        <f t="shared" si="12"/>
        <v>145</v>
      </c>
      <c r="E50" s="25">
        <f t="shared" si="13"/>
        <v>72</v>
      </c>
      <c r="F50" s="18">
        <f t="shared" si="14"/>
        <v>217</v>
      </c>
      <c r="G50" s="25">
        <v>3</v>
      </c>
      <c r="H50" s="104"/>
      <c r="I50" s="99">
        <v>78</v>
      </c>
      <c r="J50" s="99">
        <v>67</v>
      </c>
      <c r="K50" s="100"/>
      <c r="L50" s="100"/>
      <c r="M50" s="96">
        <f t="shared" si="15"/>
        <v>145</v>
      </c>
      <c r="N50" s="99">
        <v>36</v>
      </c>
      <c r="O50" s="99">
        <v>36</v>
      </c>
      <c r="P50" s="100"/>
      <c r="Q50" s="100"/>
      <c r="R50" s="96">
        <f t="shared" si="16"/>
        <v>72</v>
      </c>
      <c r="S50" s="96">
        <f t="shared" si="17"/>
        <v>217</v>
      </c>
      <c r="T50" s="116"/>
      <c r="U50" s="115">
        <v>38378</v>
      </c>
    </row>
    <row r="51" spans="1:21" s="86" customFormat="1" ht="13.9" customHeight="1" x14ac:dyDescent="0.2">
      <c r="A51" s="18" t="s">
        <v>53</v>
      </c>
      <c r="B51" s="68" t="s">
        <v>106</v>
      </c>
      <c r="C51" s="51" t="s">
        <v>40</v>
      </c>
      <c r="D51" s="25">
        <f t="shared" si="12"/>
        <v>131</v>
      </c>
      <c r="E51" s="25">
        <f t="shared" si="13"/>
        <v>87</v>
      </c>
      <c r="F51" s="18">
        <f t="shared" si="14"/>
        <v>218</v>
      </c>
      <c r="G51" s="25">
        <v>6</v>
      </c>
      <c r="H51" s="104"/>
      <c r="I51" s="99">
        <v>54</v>
      </c>
      <c r="J51" s="99">
        <v>77</v>
      </c>
      <c r="K51" s="100"/>
      <c r="L51" s="100"/>
      <c r="M51" s="96">
        <f t="shared" si="15"/>
        <v>131</v>
      </c>
      <c r="N51" s="99">
        <v>50</v>
      </c>
      <c r="O51" s="99">
        <v>37</v>
      </c>
      <c r="P51" s="100"/>
      <c r="Q51" s="100"/>
      <c r="R51" s="96">
        <f t="shared" si="16"/>
        <v>87</v>
      </c>
      <c r="S51" s="96">
        <f t="shared" si="17"/>
        <v>218</v>
      </c>
      <c r="T51" s="116"/>
      <c r="U51" s="115">
        <v>38226</v>
      </c>
    </row>
    <row r="52" spans="1:21" s="86" customFormat="1" ht="13.9" customHeight="1" x14ac:dyDescent="0.2">
      <c r="A52" s="18" t="s">
        <v>54</v>
      </c>
      <c r="B52" s="68" t="s">
        <v>108</v>
      </c>
      <c r="C52" s="51" t="s">
        <v>77</v>
      </c>
      <c r="D52" s="25">
        <f t="shared" si="12"/>
        <v>142</v>
      </c>
      <c r="E52" s="25">
        <f t="shared" si="13"/>
        <v>66</v>
      </c>
      <c r="F52" s="18">
        <f t="shared" si="14"/>
        <v>208</v>
      </c>
      <c r="G52" s="25">
        <v>10</v>
      </c>
      <c r="H52" s="104"/>
      <c r="I52" s="99">
        <v>83</v>
      </c>
      <c r="J52" s="99">
        <v>59</v>
      </c>
      <c r="K52" s="100"/>
      <c r="L52" s="100"/>
      <c r="M52" s="96">
        <f t="shared" si="15"/>
        <v>142</v>
      </c>
      <c r="N52" s="99">
        <v>33</v>
      </c>
      <c r="O52" s="99">
        <v>33</v>
      </c>
      <c r="P52" s="100"/>
      <c r="Q52" s="100"/>
      <c r="R52" s="96">
        <f t="shared" si="16"/>
        <v>66</v>
      </c>
      <c r="S52" s="96">
        <f t="shared" si="17"/>
        <v>208</v>
      </c>
      <c r="T52" s="116"/>
      <c r="U52" s="115">
        <v>38546</v>
      </c>
    </row>
    <row r="53" spans="1:21" s="86" customFormat="1" ht="13.9" customHeight="1" x14ac:dyDescent="0.25">
      <c r="A53" s="18" t="s">
        <v>70</v>
      </c>
      <c r="B53" s="68" t="s">
        <v>119</v>
      </c>
      <c r="C53" s="51" t="s">
        <v>60</v>
      </c>
      <c r="D53" s="25">
        <f t="shared" ref="D53" si="18">M53</f>
        <v>148</v>
      </c>
      <c r="E53" s="25">
        <f t="shared" ref="E53" si="19">R53</f>
        <v>67</v>
      </c>
      <c r="F53" s="18">
        <f t="shared" ref="F53" si="20">SUM(D53:E53)</f>
        <v>215</v>
      </c>
      <c r="G53" s="25">
        <v>6</v>
      </c>
      <c r="H53" s="104"/>
      <c r="I53" s="99">
        <v>76</v>
      </c>
      <c r="J53" s="99">
        <v>72</v>
      </c>
      <c r="K53" s="100"/>
      <c r="L53" s="100"/>
      <c r="M53" s="96">
        <f t="shared" ref="M53" si="21">SUM(I53:L53)</f>
        <v>148</v>
      </c>
      <c r="N53" s="99">
        <v>31</v>
      </c>
      <c r="O53" s="99">
        <v>36</v>
      </c>
      <c r="P53" s="100"/>
      <c r="Q53" s="100"/>
      <c r="R53" s="96">
        <f t="shared" ref="R53" si="22">SUM(N53:Q53)</f>
        <v>67</v>
      </c>
      <c r="S53" s="96">
        <f t="shared" ref="S53" si="23">SUM(R53,M53)</f>
        <v>215</v>
      </c>
      <c r="T53" s="116"/>
      <c r="U53" s="50">
        <v>38378</v>
      </c>
    </row>
    <row r="54" spans="1:21" s="86" customFormat="1" ht="19.149999999999999" customHeight="1" x14ac:dyDescent="0.2">
      <c r="A54" s="172" t="s">
        <v>55</v>
      </c>
      <c r="B54" s="172"/>
      <c r="C54" s="172"/>
      <c r="D54" s="172"/>
      <c r="E54" s="172"/>
      <c r="F54" s="172"/>
      <c r="G54" s="172"/>
      <c r="H54" s="121"/>
      <c r="I54" s="181" t="s">
        <v>2</v>
      </c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21"/>
      <c r="U54" s="92"/>
    </row>
    <row r="55" spans="1:21" s="86" customFormat="1" ht="13.9" customHeight="1" x14ac:dyDescent="0.2">
      <c r="A55" s="18" t="s">
        <v>3</v>
      </c>
      <c r="B55" s="93" t="s">
        <v>4</v>
      </c>
      <c r="C55" s="16" t="s">
        <v>5</v>
      </c>
      <c r="D55" s="94" t="s">
        <v>6</v>
      </c>
      <c r="E55" s="18" t="s">
        <v>7</v>
      </c>
      <c r="F55" s="18" t="s">
        <v>23</v>
      </c>
      <c r="G55" s="18" t="s">
        <v>8</v>
      </c>
      <c r="H55" s="104"/>
      <c r="I55" s="175" t="s">
        <v>6</v>
      </c>
      <c r="J55" s="176"/>
      <c r="K55" s="176"/>
      <c r="L55" s="177"/>
      <c r="M55" s="96" t="s">
        <v>9</v>
      </c>
      <c r="N55" s="178" t="s">
        <v>10</v>
      </c>
      <c r="O55" s="179"/>
      <c r="P55" s="179"/>
      <c r="Q55" s="180"/>
      <c r="R55" s="96" t="s">
        <v>9</v>
      </c>
      <c r="S55" s="96" t="s">
        <v>23</v>
      </c>
      <c r="T55" s="95"/>
      <c r="U55" s="96" t="s">
        <v>12</v>
      </c>
    </row>
    <row r="56" spans="1:21" s="86" customFormat="1" ht="13.9" customHeight="1" x14ac:dyDescent="0.2">
      <c r="A56" s="18" t="s">
        <v>15</v>
      </c>
      <c r="B56" s="68" t="s">
        <v>56</v>
      </c>
      <c r="C56" s="22" t="s">
        <v>29</v>
      </c>
      <c r="D56" s="25">
        <f t="shared" ref="D56:D68" si="24">M56</f>
        <v>376</v>
      </c>
      <c r="E56" s="25">
        <f t="shared" ref="E56:E68" si="25">R56</f>
        <v>180</v>
      </c>
      <c r="F56" s="18">
        <f t="shared" ref="F56:F68" si="26">SUM(D56:E56)</f>
        <v>556</v>
      </c>
      <c r="G56" s="25">
        <v>6</v>
      </c>
      <c r="H56" s="104"/>
      <c r="I56" s="99">
        <v>86</v>
      </c>
      <c r="J56" s="99">
        <v>94</v>
      </c>
      <c r="K56" s="99">
        <v>100</v>
      </c>
      <c r="L56" s="99">
        <v>96</v>
      </c>
      <c r="M56" s="96">
        <f t="shared" ref="M56:M68" si="27">SUM(I56:L56)</f>
        <v>376</v>
      </c>
      <c r="N56" s="99">
        <v>45</v>
      </c>
      <c r="O56" s="99">
        <v>53</v>
      </c>
      <c r="P56" s="99">
        <v>43</v>
      </c>
      <c r="Q56" s="99">
        <v>39</v>
      </c>
      <c r="R56" s="96">
        <f t="shared" ref="R56:R68" si="28">SUM(N56:Q56)</f>
        <v>180</v>
      </c>
      <c r="S56" s="96">
        <f t="shared" ref="S56:S68" si="29">SUM(R56,M56)</f>
        <v>556</v>
      </c>
      <c r="T56" s="116"/>
      <c r="U56" s="115">
        <v>36368</v>
      </c>
    </row>
    <row r="57" spans="1:21" s="86" customFormat="1" ht="13.9" customHeight="1" x14ac:dyDescent="0.2">
      <c r="A57" s="18" t="s">
        <v>16</v>
      </c>
      <c r="B57" s="68" t="s">
        <v>57</v>
      </c>
      <c r="C57" s="22" t="s">
        <v>29</v>
      </c>
      <c r="D57" s="25">
        <f t="shared" si="24"/>
        <v>378</v>
      </c>
      <c r="E57" s="25">
        <f t="shared" si="25"/>
        <v>190</v>
      </c>
      <c r="F57" s="18">
        <f t="shared" si="26"/>
        <v>568</v>
      </c>
      <c r="G57" s="25">
        <v>4</v>
      </c>
      <c r="H57" s="104"/>
      <c r="I57" s="99">
        <v>96</v>
      </c>
      <c r="J57" s="99">
        <v>82</v>
      </c>
      <c r="K57" s="99">
        <v>109</v>
      </c>
      <c r="L57" s="99">
        <v>91</v>
      </c>
      <c r="M57" s="96">
        <f t="shared" si="27"/>
        <v>378</v>
      </c>
      <c r="N57" s="99">
        <v>44</v>
      </c>
      <c r="O57" s="99">
        <v>44</v>
      </c>
      <c r="P57" s="99">
        <v>59</v>
      </c>
      <c r="Q57" s="99">
        <v>43</v>
      </c>
      <c r="R57" s="96">
        <f t="shared" si="28"/>
        <v>190</v>
      </c>
      <c r="S57" s="96">
        <f t="shared" si="29"/>
        <v>568</v>
      </c>
      <c r="T57" s="116"/>
      <c r="U57" s="115">
        <v>37162</v>
      </c>
    </row>
    <row r="58" spans="1:21" s="86" customFormat="1" ht="13.9" customHeight="1" x14ac:dyDescent="0.2">
      <c r="A58" s="18" t="s">
        <v>17</v>
      </c>
      <c r="B58" s="68" t="s">
        <v>58</v>
      </c>
      <c r="C58" s="53" t="s">
        <v>32</v>
      </c>
      <c r="D58" s="25">
        <f t="shared" si="24"/>
        <v>343</v>
      </c>
      <c r="E58" s="25">
        <f t="shared" si="25"/>
        <v>167</v>
      </c>
      <c r="F58" s="18">
        <f t="shared" si="26"/>
        <v>510</v>
      </c>
      <c r="G58" s="25">
        <v>9</v>
      </c>
      <c r="H58" s="104"/>
      <c r="I58" s="99">
        <v>86</v>
      </c>
      <c r="J58" s="99">
        <v>80</v>
      </c>
      <c r="K58" s="99">
        <v>83</v>
      </c>
      <c r="L58" s="99">
        <v>94</v>
      </c>
      <c r="M58" s="96">
        <f t="shared" si="27"/>
        <v>343</v>
      </c>
      <c r="N58" s="99">
        <v>42</v>
      </c>
      <c r="O58" s="99">
        <v>52</v>
      </c>
      <c r="P58" s="99">
        <v>38</v>
      </c>
      <c r="Q58" s="99">
        <v>35</v>
      </c>
      <c r="R58" s="96">
        <f t="shared" si="28"/>
        <v>167</v>
      </c>
      <c r="S58" s="96">
        <f t="shared" si="29"/>
        <v>510</v>
      </c>
      <c r="T58" s="116"/>
      <c r="U58" s="113">
        <v>37639</v>
      </c>
    </row>
    <row r="59" spans="1:21" s="86" customFormat="1" ht="13.9" customHeight="1" x14ac:dyDescent="0.2">
      <c r="A59" s="18" t="s">
        <v>18</v>
      </c>
      <c r="B59" s="68" t="s">
        <v>59</v>
      </c>
      <c r="C59" s="22" t="s">
        <v>60</v>
      </c>
      <c r="D59" s="25">
        <f t="shared" si="24"/>
        <v>400</v>
      </c>
      <c r="E59" s="25">
        <f t="shared" si="25"/>
        <v>221</v>
      </c>
      <c r="F59" s="18">
        <f t="shared" si="26"/>
        <v>621</v>
      </c>
      <c r="G59" s="25">
        <v>2</v>
      </c>
      <c r="H59" s="104"/>
      <c r="I59" s="99">
        <v>96</v>
      </c>
      <c r="J59" s="99">
        <v>100</v>
      </c>
      <c r="K59" s="99">
        <v>94</v>
      </c>
      <c r="L59" s="99">
        <v>110</v>
      </c>
      <c r="M59" s="96">
        <f t="shared" si="27"/>
        <v>400</v>
      </c>
      <c r="N59" s="99">
        <v>54</v>
      </c>
      <c r="O59" s="99">
        <v>63</v>
      </c>
      <c r="P59" s="99">
        <v>51</v>
      </c>
      <c r="Q59" s="99">
        <v>53</v>
      </c>
      <c r="R59" s="96">
        <f t="shared" si="28"/>
        <v>221</v>
      </c>
      <c r="S59" s="96">
        <f t="shared" si="29"/>
        <v>621</v>
      </c>
      <c r="T59" s="116"/>
      <c r="U59" s="115">
        <v>36804</v>
      </c>
    </row>
    <row r="60" spans="1:21" s="86" customFormat="1" ht="13.9" customHeight="1" x14ac:dyDescent="0.2">
      <c r="A60" s="18" t="s">
        <v>19</v>
      </c>
      <c r="B60" s="68" t="s">
        <v>61</v>
      </c>
      <c r="C60" s="22" t="s">
        <v>42</v>
      </c>
      <c r="D60" s="25">
        <f t="shared" si="24"/>
        <v>372</v>
      </c>
      <c r="E60" s="25">
        <f t="shared" si="25"/>
        <v>135</v>
      </c>
      <c r="F60" s="18">
        <f t="shared" si="26"/>
        <v>507</v>
      </c>
      <c r="G60" s="25">
        <v>7</v>
      </c>
      <c r="H60" s="104"/>
      <c r="I60" s="99">
        <v>91</v>
      </c>
      <c r="J60" s="99">
        <v>95</v>
      </c>
      <c r="K60" s="99">
        <v>99</v>
      </c>
      <c r="L60" s="99">
        <v>87</v>
      </c>
      <c r="M60" s="96">
        <f t="shared" si="27"/>
        <v>372</v>
      </c>
      <c r="N60" s="99">
        <v>36</v>
      </c>
      <c r="O60" s="99">
        <v>36</v>
      </c>
      <c r="P60" s="99">
        <v>32</v>
      </c>
      <c r="Q60" s="99">
        <v>31</v>
      </c>
      <c r="R60" s="96">
        <f t="shared" si="28"/>
        <v>135</v>
      </c>
      <c r="S60" s="96">
        <f t="shared" si="29"/>
        <v>507</v>
      </c>
      <c r="T60" s="116"/>
      <c r="U60" s="115">
        <v>37276</v>
      </c>
    </row>
    <row r="61" spans="1:21" s="86" customFormat="1" ht="13.9" customHeight="1" x14ac:dyDescent="0.2">
      <c r="A61" s="18" t="s">
        <v>20</v>
      </c>
      <c r="B61" s="68" t="s">
        <v>62</v>
      </c>
      <c r="C61" s="22" t="s">
        <v>60</v>
      </c>
      <c r="D61" s="25">
        <f t="shared" si="24"/>
        <v>352</v>
      </c>
      <c r="E61" s="25">
        <f t="shared" si="25"/>
        <v>127</v>
      </c>
      <c r="F61" s="18">
        <f t="shared" si="26"/>
        <v>479</v>
      </c>
      <c r="G61" s="25">
        <v>19</v>
      </c>
      <c r="H61" s="104"/>
      <c r="I61" s="99">
        <v>104</v>
      </c>
      <c r="J61" s="99">
        <v>83</v>
      </c>
      <c r="K61" s="99">
        <v>84</v>
      </c>
      <c r="L61" s="99">
        <v>81</v>
      </c>
      <c r="M61" s="96">
        <f t="shared" si="27"/>
        <v>352</v>
      </c>
      <c r="N61" s="99">
        <v>27</v>
      </c>
      <c r="O61" s="99">
        <v>24</v>
      </c>
      <c r="P61" s="99">
        <v>34</v>
      </c>
      <c r="Q61" s="99">
        <v>42</v>
      </c>
      <c r="R61" s="96">
        <f t="shared" si="28"/>
        <v>127</v>
      </c>
      <c r="S61" s="96">
        <f t="shared" si="29"/>
        <v>479</v>
      </c>
      <c r="T61" s="116"/>
      <c r="U61" s="115">
        <v>36765</v>
      </c>
    </row>
    <row r="62" spans="1:21" s="86" customFormat="1" ht="13.9" customHeight="1" x14ac:dyDescent="0.2">
      <c r="A62" s="18" t="s">
        <v>21</v>
      </c>
      <c r="B62" s="68" t="s">
        <v>63</v>
      </c>
      <c r="C62" s="22" t="s">
        <v>29</v>
      </c>
      <c r="D62" s="25">
        <f t="shared" si="24"/>
        <v>0</v>
      </c>
      <c r="E62" s="25">
        <f t="shared" si="25"/>
        <v>0</v>
      </c>
      <c r="F62" s="18">
        <f t="shared" si="26"/>
        <v>0</v>
      </c>
      <c r="G62" s="25"/>
      <c r="H62" s="104"/>
      <c r="I62" s="99"/>
      <c r="J62" s="99"/>
      <c r="K62" s="99"/>
      <c r="L62" s="99"/>
      <c r="M62" s="96">
        <f t="shared" si="27"/>
        <v>0</v>
      </c>
      <c r="N62" s="99"/>
      <c r="O62" s="99"/>
      <c r="P62" s="99"/>
      <c r="Q62" s="99"/>
      <c r="R62" s="96">
        <f t="shared" si="28"/>
        <v>0</v>
      </c>
      <c r="S62" s="96">
        <f t="shared" si="29"/>
        <v>0</v>
      </c>
      <c r="T62" s="116"/>
      <c r="U62" s="115">
        <v>37146</v>
      </c>
    </row>
    <row r="63" spans="1:21" s="86" customFormat="1" ht="13.9" customHeight="1" x14ac:dyDescent="0.2">
      <c r="A63" s="18" t="s">
        <v>50</v>
      </c>
      <c r="B63" s="68" t="s">
        <v>64</v>
      </c>
      <c r="C63" s="22" t="s">
        <v>29</v>
      </c>
      <c r="D63" s="25">
        <f t="shared" si="24"/>
        <v>366</v>
      </c>
      <c r="E63" s="25">
        <f t="shared" si="25"/>
        <v>145</v>
      </c>
      <c r="F63" s="18">
        <f t="shared" si="26"/>
        <v>511</v>
      </c>
      <c r="G63" s="25">
        <v>7</v>
      </c>
      <c r="H63" s="104"/>
      <c r="I63" s="99">
        <v>84</v>
      </c>
      <c r="J63" s="99">
        <v>92</v>
      </c>
      <c r="K63" s="99">
        <v>97</v>
      </c>
      <c r="L63" s="99">
        <v>93</v>
      </c>
      <c r="M63" s="96">
        <f t="shared" si="27"/>
        <v>366</v>
      </c>
      <c r="N63" s="99">
        <v>35</v>
      </c>
      <c r="O63" s="99">
        <v>35</v>
      </c>
      <c r="P63" s="99">
        <v>41</v>
      </c>
      <c r="Q63" s="99">
        <v>34</v>
      </c>
      <c r="R63" s="96">
        <f t="shared" si="28"/>
        <v>145</v>
      </c>
      <c r="S63" s="96">
        <f t="shared" si="29"/>
        <v>511</v>
      </c>
      <c r="T63" s="116"/>
      <c r="U63" s="115">
        <v>36489</v>
      </c>
    </row>
    <row r="64" spans="1:21" s="86" customFormat="1" ht="13.9" customHeight="1" x14ac:dyDescent="0.2">
      <c r="A64" s="18" t="s">
        <v>51</v>
      </c>
      <c r="B64" s="68" t="s">
        <v>65</v>
      </c>
      <c r="C64" s="22" t="s">
        <v>66</v>
      </c>
      <c r="D64" s="25">
        <f t="shared" si="24"/>
        <v>0</v>
      </c>
      <c r="E64" s="25">
        <f t="shared" si="25"/>
        <v>0</v>
      </c>
      <c r="F64" s="18">
        <f t="shared" si="26"/>
        <v>0</v>
      </c>
      <c r="G64" s="25"/>
      <c r="H64" s="104"/>
      <c r="I64" s="99"/>
      <c r="J64" s="99"/>
      <c r="K64" s="99"/>
      <c r="L64" s="99"/>
      <c r="M64" s="96">
        <f t="shared" si="27"/>
        <v>0</v>
      </c>
      <c r="N64" s="99"/>
      <c r="O64" s="99"/>
      <c r="P64" s="99"/>
      <c r="Q64" s="99"/>
      <c r="R64" s="96">
        <f t="shared" si="28"/>
        <v>0</v>
      </c>
      <c r="S64" s="96">
        <f t="shared" si="29"/>
        <v>0</v>
      </c>
      <c r="T64" s="116"/>
      <c r="U64" s="115">
        <v>37004</v>
      </c>
    </row>
    <row r="65" spans="1:22" s="86" customFormat="1" ht="13.9" customHeight="1" x14ac:dyDescent="0.2">
      <c r="A65" s="18" t="s">
        <v>52</v>
      </c>
      <c r="B65" s="68" t="s">
        <v>67</v>
      </c>
      <c r="C65" s="22" t="s">
        <v>45</v>
      </c>
      <c r="D65" s="25">
        <f t="shared" si="24"/>
        <v>376</v>
      </c>
      <c r="E65" s="25">
        <f t="shared" si="25"/>
        <v>163</v>
      </c>
      <c r="F65" s="18">
        <f t="shared" si="26"/>
        <v>539</v>
      </c>
      <c r="G65" s="25">
        <v>8</v>
      </c>
      <c r="H65" s="104"/>
      <c r="I65" s="99">
        <v>98</v>
      </c>
      <c r="J65" s="99">
        <v>89</v>
      </c>
      <c r="K65" s="99">
        <v>90</v>
      </c>
      <c r="L65" s="99">
        <v>99</v>
      </c>
      <c r="M65" s="96">
        <f t="shared" si="27"/>
        <v>376</v>
      </c>
      <c r="N65" s="99">
        <v>54</v>
      </c>
      <c r="O65" s="99">
        <v>40</v>
      </c>
      <c r="P65" s="99">
        <v>26</v>
      </c>
      <c r="Q65" s="99">
        <v>43</v>
      </c>
      <c r="R65" s="96">
        <f t="shared" si="28"/>
        <v>163</v>
      </c>
      <c r="S65" s="96">
        <f t="shared" si="29"/>
        <v>539</v>
      </c>
      <c r="T65" s="116"/>
      <c r="U65" s="115">
        <v>37173</v>
      </c>
    </row>
    <row r="66" spans="1:22" s="86" customFormat="1" ht="13.9" customHeight="1" x14ac:dyDescent="0.2">
      <c r="A66" s="18" t="s">
        <v>53</v>
      </c>
      <c r="B66" s="68" t="s">
        <v>68</v>
      </c>
      <c r="C66" s="22" t="s">
        <v>45</v>
      </c>
      <c r="D66" s="25">
        <f t="shared" si="24"/>
        <v>341</v>
      </c>
      <c r="E66" s="25">
        <f t="shared" si="25"/>
        <v>136</v>
      </c>
      <c r="F66" s="18">
        <f t="shared" si="26"/>
        <v>477</v>
      </c>
      <c r="G66" s="25">
        <v>17</v>
      </c>
      <c r="H66" s="104"/>
      <c r="I66" s="99">
        <v>80</v>
      </c>
      <c r="J66" s="99">
        <v>86</v>
      </c>
      <c r="K66" s="99">
        <v>94</v>
      </c>
      <c r="L66" s="99">
        <v>81</v>
      </c>
      <c r="M66" s="96">
        <f t="shared" si="27"/>
        <v>341</v>
      </c>
      <c r="N66" s="99">
        <v>30</v>
      </c>
      <c r="O66" s="99">
        <v>34</v>
      </c>
      <c r="P66" s="99">
        <v>36</v>
      </c>
      <c r="Q66" s="99">
        <v>36</v>
      </c>
      <c r="R66" s="96">
        <f t="shared" si="28"/>
        <v>136</v>
      </c>
      <c r="S66" s="96">
        <f t="shared" si="29"/>
        <v>477</v>
      </c>
      <c r="T66" s="116"/>
      <c r="U66" s="115">
        <v>37467</v>
      </c>
    </row>
    <row r="67" spans="1:22" s="86" customFormat="1" ht="13.9" customHeight="1" x14ac:dyDescent="0.2">
      <c r="A67" s="18" t="s">
        <v>54</v>
      </c>
      <c r="B67" s="68" t="s">
        <v>69</v>
      </c>
      <c r="C67" s="22" t="s">
        <v>45</v>
      </c>
      <c r="D67" s="25">
        <f t="shared" si="24"/>
        <v>305</v>
      </c>
      <c r="E67" s="25">
        <f t="shared" si="25"/>
        <v>105</v>
      </c>
      <c r="F67" s="18">
        <f t="shared" si="26"/>
        <v>410</v>
      </c>
      <c r="G67" s="25">
        <v>18</v>
      </c>
      <c r="H67" s="104"/>
      <c r="I67" s="99">
        <v>63</v>
      </c>
      <c r="J67" s="99">
        <v>80</v>
      </c>
      <c r="K67" s="99">
        <v>77</v>
      </c>
      <c r="L67" s="99">
        <v>85</v>
      </c>
      <c r="M67" s="96">
        <f t="shared" si="27"/>
        <v>305</v>
      </c>
      <c r="N67" s="99">
        <v>27</v>
      </c>
      <c r="O67" s="99">
        <v>18</v>
      </c>
      <c r="P67" s="99">
        <v>34</v>
      </c>
      <c r="Q67" s="99">
        <v>26</v>
      </c>
      <c r="R67" s="96">
        <f t="shared" si="28"/>
        <v>105</v>
      </c>
      <c r="S67" s="96">
        <f t="shared" si="29"/>
        <v>410</v>
      </c>
      <c r="T67" s="116"/>
      <c r="U67" s="115">
        <v>37482</v>
      </c>
    </row>
    <row r="68" spans="1:22" s="86" customFormat="1" ht="13.9" customHeight="1" x14ac:dyDescent="0.2">
      <c r="A68" s="18" t="s">
        <v>70</v>
      </c>
      <c r="B68" s="68" t="s">
        <v>71</v>
      </c>
      <c r="C68" s="22" t="s">
        <v>72</v>
      </c>
      <c r="D68" s="25">
        <f t="shared" si="24"/>
        <v>369</v>
      </c>
      <c r="E68" s="25">
        <f t="shared" si="25"/>
        <v>147</v>
      </c>
      <c r="F68" s="18">
        <f t="shared" si="26"/>
        <v>516</v>
      </c>
      <c r="G68" s="25">
        <v>13</v>
      </c>
      <c r="H68" s="104"/>
      <c r="I68" s="99">
        <v>80</v>
      </c>
      <c r="J68" s="99">
        <v>100</v>
      </c>
      <c r="K68" s="99">
        <v>95</v>
      </c>
      <c r="L68" s="99">
        <v>94</v>
      </c>
      <c r="M68" s="96">
        <f t="shared" si="27"/>
        <v>369</v>
      </c>
      <c r="N68" s="99">
        <v>24</v>
      </c>
      <c r="O68" s="99">
        <v>35</v>
      </c>
      <c r="P68" s="99">
        <v>35</v>
      </c>
      <c r="Q68" s="99">
        <v>53</v>
      </c>
      <c r="R68" s="96">
        <f t="shared" si="28"/>
        <v>147</v>
      </c>
      <c r="S68" s="96">
        <f t="shared" si="29"/>
        <v>516</v>
      </c>
      <c r="T68" s="116"/>
      <c r="U68" s="115">
        <v>36767</v>
      </c>
    </row>
    <row r="69" spans="1:22" s="86" customFormat="1" ht="19.149999999999999" customHeight="1" x14ac:dyDescent="0.2">
      <c r="A69" s="172" t="s">
        <v>73</v>
      </c>
      <c r="B69" s="172"/>
      <c r="C69" s="172"/>
      <c r="D69" s="172"/>
      <c r="E69" s="172"/>
      <c r="F69" s="172"/>
      <c r="G69" s="172"/>
      <c r="H69" s="121"/>
      <c r="I69" s="181" t="s">
        <v>2</v>
      </c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21"/>
      <c r="U69" s="92"/>
    </row>
    <row r="70" spans="1:22" s="86" customFormat="1" ht="13.9" customHeight="1" x14ac:dyDescent="0.2">
      <c r="A70" s="18" t="s">
        <v>3</v>
      </c>
      <c r="B70" s="93" t="s">
        <v>4</v>
      </c>
      <c r="C70" s="16" t="s">
        <v>5</v>
      </c>
      <c r="D70" s="94" t="s">
        <v>6</v>
      </c>
      <c r="E70" s="18" t="s">
        <v>7</v>
      </c>
      <c r="F70" s="18">
        <v>120</v>
      </c>
      <c r="G70" s="18" t="s">
        <v>8</v>
      </c>
      <c r="H70" s="104"/>
      <c r="I70" s="175" t="s">
        <v>6</v>
      </c>
      <c r="J70" s="176"/>
      <c r="K70" s="176"/>
      <c r="L70" s="177"/>
      <c r="M70" s="96" t="s">
        <v>9</v>
      </c>
      <c r="N70" s="178" t="s">
        <v>10</v>
      </c>
      <c r="O70" s="179"/>
      <c r="P70" s="179"/>
      <c r="Q70" s="180"/>
      <c r="R70" s="96" t="s">
        <v>9</v>
      </c>
      <c r="S70" s="96" t="s">
        <v>23</v>
      </c>
      <c r="T70" s="95"/>
      <c r="U70" s="96" t="s">
        <v>12</v>
      </c>
    </row>
    <row r="71" spans="1:22" s="86" customFormat="1" ht="13.9" customHeight="1" x14ac:dyDescent="0.2">
      <c r="A71" s="18" t="s">
        <v>15</v>
      </c>
      <c r="B71" s="68" t="s">
        <v>74</v>
      </c>
      <c r="C71" s="22" t="s">
        <v>45</v>
      </c>
      <c r="D71" s="25">
        <f t="shared" ref="D71:D76" si="30">M71</f>
        <v>251</v>
      </c>
      <c r="E71" s="25">
        <f t="shared" ref="E71:E76" si="31">R71</f>
        <v>142</v>
      </c>
      <c r="F71" s="18">
        <f t="shared" ref="F71:F76" si="32">SUM(D71:E71)</f>
        <v>393</v>
      </c>
      <c r="G71" s="25">
        <v>19</v>
      </c>
      <c r="H71" s="104"/>
      <c r="I71" s="99">
        <v>66</v>
      </c>
      <c r="J71" s="99">
        <v>65</v>
      </c>
      <c r="K71" s="99">
        <v>60</v>
      </c>
      <c r="L71" s="99">
        <v>60</v>
      </c>
      <c r="M71" s="96">
        <f t="shared" ref="M71:M76" si="33">SUM(I71:L71)</f>
        <v>251</v>
      </c>
      <c r="N71" s="99">
        <v>33</v>
      </c>
      <c r="O71" s="99">
        <v>39</v>
      </c>
      <c r="P71" s="99">
        <v>34</v>
      </c>
      <c r="Q71" s="99">
        <v>36</v>
      </c>
      <c r="R71" s="96">
        <f t="shared" ref="R71:R76" si="34">SUM(N71:Q71)</f>
        <v>142</v>
      </c>
      <c r="S71" s="96">
        <f t="shared" ref="S71:S76" si="35">SUM(R71,M71)</f>
        <v>393</v>
      </c>
      <c r="T71" s="116"/>
      <c r="U71" s="115">
        <v>37520</v>
      </c>
    </row>
    <row r="72" spans="1:22" s="86" customFormat="1" ht="13.9" customHeight="1" x14ac:dyDescent="0.2">
      <c r="A72" s="18" t="s">
        <v>16</v>
      </c>
      <c r="B72" s="68" t="s">
        <v>75</v>
      </c>
      <c r="C72" s="22" t="s">
        <v>45</v>
      </c>
      <c r="D72" s="25">
        <f t="shared" si="30"/>
        <v>246</v>
      </c>
      <c r="E72" s="25">
        <f t="shared" si="31"/>
        <v>161</v>
      </c>
      <c r="F72" s="18">
        <f t="shared" si="32"/>
        <v>407</v>
      </c>
      <c r="G72" s="25">
        <v>11</v>
      </c>
      <c r="H72" s="104"/>
      <c r="I72" s="99">
        <v>61</v>
      </c>
      <c r="J72" s="99">
        <v>61</v>
      </c>
      <c r="K72" s="99">
        <v>62</v>
      </c>
      <c r="L72" s="99">
        <v>62</v>
      </c>
      <c r="M72" s="96">
        <f t="shared" si="33"/>
        <v>246</v>
      </c>
      <c r="N72" s="99">
        <v>34</v>
      </c>
      <c r="O72" s="99">
        <v>37</v>
      </c>
      <c r="P72" s="99">
        <v>44</v>
      </c>
      <c r="Q72" s="99">
        <v>46</v>
      </c>
      <c r="R72" s="96">
        <f t="shared" si="34"/>
        <v>161</v>
      </c>
      <c r="S72" s="96">
        <f t="shared" si="35"/>
        <v>407</v>
      </c>
      <c r="T72" s="116"/>
      <c r="U72" s="115">
        <v>37504</v>
      </c>
    </row>
    <row r="73" spans="1:22" s="86" customFormat="1" ht="13.9" customHeight="1" x14ac:dyDescent="0.2">
      <c r="A73" s="18" t="s">
        <v>17</v>
      </c>
      <c r="B73" s="97" t="s">
        <v>76</v>
      </c>
      <c r="C73" s="22" t="s">
        <v>77</v>
      </c>
      <c r="D73" s="25">
        <f t="shared" si="30"/>
        <v>333</v>
      </c>
      <c r="E73" s="25">
        <f t="shared" si="31"/>
        <v>185</v>
      </c>
      <c r="F73" s="18">
        <f t="shared" si="32"/>
        <v>518</v>
      </c>
      <c r="G73" s="25">
        <v>10</v>
      </c>
      <c r="H73" s="104"/>
      <c r="I73" s="99">
        <v>84</v>
      </c>
      <c r="J73" s="99">
        <v>86</v>
      </c>
      <c r="K73" s="99">
        <v>82</v>
      </c>
      <c r="L73" s="99">
        <v>81</v>
      </c>
      <c r="M73" s="96">
        <f t="shared" si="33"/>
        <v>333</v>
      </c>
      <c r="N73" s="99">
        <v>59</v>
      </c>
      <c r="O73" s="99">
        <v>39</v>
      </c>
      <c r="P73" s="99">
        <v>37</v>
      </c>
      <c r="Q73" s="99">
        <v>50</v>
      </c>
      <c r="R73" s="96">
        <f t="shared" si="34"/>
        <v>185</v>
      </c>
      <c r="S73" s="96">
        <f t="shared" si="35"/>
        <v>518</v>
      </c>
      <c r="T73" s="116"/>
      <c r="U73" s="115">
        <v>37718</v>
      </c>
    </row>
    <row r="74" spans="1:22" s="86" customFormat="1" ht="13.9" customHeight="1" x14ac:dyDescent="0.2">
      <c r="A74" s="18" t="s">
        <v>18</v>
      </c>
      <c r="B74" s="68" t="s">
        <v>78</v>
      </c>
      <c r="C74" s="22" t="s">
        <v>77</v>
      </c>
      <c r="D74" s="25">
        <f t="shared" si="30"/>
        <v>303</v>
      </c>
      <c r="E74" s="25">
        <f t="shared" si="31"/>
        <v>170</v>
      </c>
      <c r="F74" s="18">
        <f t="shared" si="32"/>
        <v>473</v>
      </c>
      <c r="G74" s="25">
        <v>11</v>
      </c>
      <c r="H74" s="104"/>
      <c r="I74" s="99">
        <v>72</v>
      </c>
      <c r="J74" s="99">
        <v>80</v>
      </c>
      <c r="K74" s="99">
        <v>72</v>
      </c>
      <c r="L74" s="99">
        <v>79</v>
      </c>
      <c r="M74" s="96">
        <f t="shared" si="33"/>
        <v>303</v>
      </c>
      <c r="N74" s="99">
        <v>42</v>
      </c>
      <c r="O74" s="99">
        <v>38</v>
      </c>
      <c r="P74" s="99">
        <v>45</v>
      </c>
      <c r="Q74" s="99">
        <v>45</v>
      </c>
      <c r="R74" s="96">
        <f t="shared" si="34"/>
        <v>170</v>
      </c>
      <c r="S74" s="96">
        <f t="shared" si="35"/>
        <v>473</v>
      </c>
      <c r="T74" s="116"/>
      <c r="U74" s="115">
        <v>37015</v>
      </c>
    </row>
    <row r="75" spans="1:22" s="86" customFormat="1" ht="13.9" customHeight="1" x14ac:dyDescent="0.2">
      <c r="A75" s="18" t="s">
        <v>19</v>
      </c>
      <c r="B75" s="68" t="s">
        <v>79</v>
      </c>
      <c r="C75" s="22" t="s">
        <v>77</v>
      </c>
      <c r="D75" s="25">
        <f t="shared" si="30"/>
        <v>306</v>
      </c>
      <c r="E75" s="25">
        <f t="shared" si="31"/>
        <v>169</v>
      </c>
      <c r="F75" s="18">
        <f t="shared" si="32"/>
        <v>475</v>
      </c>
      <c r="G75" s="25">
        <v>13</v>
      </c>
      <c r="H75" s="104"/>
      <c r="I75" s="99">
        <v>82</v>
      </c>
      <c r="J75" s="99">
        <v>77</v>
      </c>
      <c r="K75" s="99">
        <v>81</v>
      </c>
      <c r="L75" s="99">
        <v>66</v>
      </c>
      <c r="M75" s="96">
        <f t="shared" si="33"/>
        <v>306</v>
      </c>
      <c r="N75" s="99">
        <v>42</v>
      </c>
      <c r="O75" s="99">
        <v>48</v>
      </c>
      <c r="P75" s="99">
        <v>41</v>
      </c>
      <c r="Q75" s="99">
        <v>38</v>
      </c>
      <c r="R75" s="96">
        <f t="shared" si="34"/>
        <v>169</v>
      </c>
      <c r="S75" s="96">
        <f t="shared" si="35"/>
        <v>475</v>
      </c>
      <c r="T75" s="116"/>
      <c r="U75" s="115">
        <v>36688</v>
      </c>
    </row>
    <row r="76" spans="1:22" s="86" customFormat="1" ht="13.9" customHeight="1" x14ac:dyDescent="0.2">
      <c r="A76" s="18" t="s">
        <v>20</v>
      </c>
      <c r="B76" s="68" t="s">
        <v>80</v>
      </c>
      <c r="C76" s="22" t="s">
        <v>77</v>
      </c>
      <c r="D76" s="25">
        <f t="shared" si="30"/>
        <v>383</v>
      </c>
      <c r="E76" s="25">
        <f t="shared" si="31"/>
        <v>180</v>
      </c>
      <c r="F76" s="18">
        <f t="shared" si="32"/>
        <v>563</v>
      </c>
      <c r="G76" s="25">
        <v>7</v>
      </c>
      <c r="H76" s="104"/>
      <c r="I76" s="99">
        <v>87</v>
      </c>
      <c r="J76" s="99">
        <v>106</v>
      </c>
      <c r="K76" s="99">
        <v>105</v>
      </c>
      <c r="L76" s="99">
        <v>85</v>
      </c>
      <c r="M76" s="96">
        <f t="shared" si="33"/>
        <v>383</v>
      </c>
      <c r="N76" s="99">
        <v>46</v>
      </c>
      <c r="O76" s="99">
        <v>36</v>
      </c>
      <c r="P76" s="99">
        <v>39</v>
      </c>
      <c r="Q76" s="99">
        <v>59</v>
      </c>
      <c r="R76" s="96">
        <f t="shared" si="34"/>
        <v>180</v>
      </c>
      <c r="S76" s="96">
        <f t="shared" si="35"/>
        <v>563</v>
      </c>
      <c r="T76" s="116"/>
      <c r="U76" s="115">
        <v>36546</v>
      </c>
    </row>
    <row r="77" spans="1:22" s="86" customFormat="1" ht="13.9" customHeight="1" x14ac:dyDescent="0.2">
      <c r="A77" s="5"/>
      <c r="B77" s="117"/>
      <c r="C77" s="30"/>
      <c r="D77" s="32"/>
      <c r="E77" s="32"/>
      <c r="F77" s="5"/>
      <c r="G77" s="32"/>
      <c r="H77" s="104"/>
      <c r="I77" s="90"/>
      <c r="J77" s="90"/>
      <c r="K77" s="90"/>
      <c r="L77" s="90"/>
      <c r="M77" s="89"/>
      <c r="N77" s="90"/>
      <c r="O77" s="90"/>
      <c r="P77" s="90"/>
      <c r="Q77" s="90"/>
      <c r="R77" s="89"/>
      <c r="S77" s="89"/>
      <c r="T77" s="116"/>
      <c r="U77" s="105"/>
    </row>
    <row r="78" spans="1:22" s="86" customFormat="1" ht="6" customHeight="1" x14ac:dyDescent="0.2">
      <c r="A78" s="118"/>
      <c r="B78" s="119"/>
      <c r="C78" s="56"/>
      <c r="D78" s="58"/>
      <c r="E78" s="58"/>
      <c r="F78" s="118"/>
      <c r="G78" s="58"/>
      <c r="H78" s="87"/>
      <c r="K78" s="88"/>
      <c r="L78" s="88"/>
      <c r="M78" s="89"/>
      <c r="N78" s="90"/>
      <c r="O78" s="90"/>
      <c r="P78" s="88"/>
      <c r="Q78" s="88"/>
      <c r="R78" s="89"/>
      <c r="S78" s="91"/>
      <c r="T78" s="87"/>
      <c r="U78" s="92"/>
    </row>
    <row r="79" spans="1:22" s="86" customFormat="1" ht="13.9" customHeight="1" x14ac:dyDescent="0.2">
      <c r="A79" s="118"/>
      <c r="B79" s="182" t="s">
        <v>130</v>
      </c>
      <c r="C79" s="182"/>
      <c r="D79" s="58"/>
      <c r="E79" s="182" t="s">
        <v>81</v>
      </c>
      <c r="F79" s="182"/>
      <c r="G79" s="182"/>
      <c r="H79" s="87"/>
      <c r="K79" s="88"/>
      <c r="L79" s="88"/>
      <c r="M79" s="89"/>
      <c r="N79" s="90"/>
      <c r="O79" s="90"/>
      <c r="P79" s="88"/>
      <c r="Q79" s="88"/>
      <c r="R79" s="89"/>
      <c r="S79" s="91"/>
      <c r="T79" s="87"/>
      <c r="U79" s="92"/>
    </row>
    <row r="80" spans="1:22" s="87" customFormat="1" ht="12.75" x14ac:dyDescent="0.2">
      <c r="A80" s="118"/>
      <c r="B80" s="120"/>
      <c r="C80" s="56"/>
      <c r="D80" s="58"/>
      <c r="E80" s="58"/>
      <c r="F80" s="118"/>
      <c r="G80" s="58"/>
      <c r="I80" s="86"/>
      <c r="J80" s="86"/>
      <c r="K80" s="88"/>
      <c r="L80" s="88"/>
      <c r="M80" s="89"/>
      <c r="N80" s="90"/>
      <c r="O80" s="90"/>
      <c r="P80" s="88"/>
      <c r="Q80" s="88"/>
      <c r="R80" s="89"/>
      <c r="S80" s="91"/>
      <c r="U80" s="92"/>
      <c r="V80" s="86"/>
    </row>
  </sheetData>
  <mergeCells count="35">
    <mergeCell ref="I70:L70"/>
    <mergeCell ref="N70:Q70"/>
    <mergeCell ref="B79:C79"/>
    <mergeCell ref="E79:G79"/>
    <mergeCell ref="A54:G54"/>
    <mergeCell ref="I54:S54"/>
    <mergeCell ref="I55:L55"/>
    <mergeCell ref="N55:Q55"/>
    <mergeCell ref="A69:G69"/>
    <mergeCell ref="I69:S69"/>
    <mergeCell ref="I26:L26"/>
    <mergeCell ref="N26:Q26"/>
    <mergeCell ref="A39:G39"/>
    <mergeCell ref="I39:S39"/>
    <mergeCell ref="I40:L40"/>
    <mergeCell ref="N40:Q40"/>
    <mergeCell ref="A25:G25"/>
    <mergeCell ref="I25:S25"/>
    <mergeCell ref="I6:L6"/>
    <mergeCell ref="N6:Q6"/>
    <mergeCell ref="A14:G14"/>
    <mergeCell ref="I14:S14"/>
    <mergeCell ref="I15:L15"/>
    <mergeCell ref="N15:Q15"/>
    <mergeCell ref="A20:G20"/>
    <mergeCell ref="I20:S20"/>
    <mergeCell ref="I21:L21"/>
    <mergeCell ref="N21:Q21"/>
    <mergeCell ref="A5:G5"/>
    <mergeCell ref="I5:S5"/>
    <mergeCell ref="A1:U1"/>
    <mergeCell ref="A2:G2"/>
    <mergeCell ref="I2:S2"/>
    <mergeCell ref="I3:L3"/>
    <mergeCell ref="N3:Q3"/>
  </mergeCells>
  <printOptions horizontalCentered="1"/>
  <pageMargins left="0.11811023622047245" right="0.11811023622047245" top="0" bottom="0.19685039370078741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"/>
  <sheetViews>
    <sheetView topLeftCell="A52" zoomScale="80" zoomScaleNormal="80" workbookViewId="0">
      <selection activeCell="V6" sqref="V6"/>
    </sheetView>
  </sheetViews>
  <sheetFormatPr defaultRowHeight="15" x14ac:dyDescent="0.25"/>
  <cols>
    <col min="1" max="1" width="3.7109375" customWidth="1"/>
    <col min="2" max="2" width="24.7109375" style="130" customWidth="1"/>
    <col min="3" max="3" width="18.7109375" customWidth="1"/>
    <col min="4" max="5" width="4.7109375" customWidth="1"/>
    <col min="6" max="6" width="6.7109375" customWidth="1"/>
    <col min="7" max="7" width="4.7109375" customWidth="1"/>
    <col min="8" max="8" width="1.7109375" customWidth="1"/>
    <col min="9" max="12" width="4.7109375" customWidth="1"/>
    <col min="13" max="13" width="6.7109375" customWidth="1"/>
    <col min="14" max="17" width="4.7109375" customWidth="1"/>
    <col min="18" max="19" width="6.7109375" customWidth="1"/>
    <col min="20" max="20" width="1.7109375" customWidth="1"/>
    <col min="21" max="21" width="9.7109375" customWidth="1"/>
  </cols>
  <sheetData>
    <row r="1" spans="1:22" s="2" customFormat="1" ht="15" customHeight="1" x14ac:dyDescent="0.25">
      <c r="A1" s="171" t="s">
        <v>138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"/>
    </row>
    <row r="2" spans="1:22" s="2" customFormat="1" ht="4.1500000000000004" customHeight="1" x14ac:dyDescent="0.25">
      <c r="A2" s="3"/>
      <c r="B2" s="5"/>
      <c r="C2" s="4"/>
      <c r="D2" s="3"/>
      <c r="E2" s="3"/>
      <c r="F2" s="3"/>
      <c r="G2" s="5"/>
      <c r="I2" s="1"/>
      <c r="J2" s="1"/>
      <c r="K2" s="6"/>
      <c r="L2" s="6"/>
      <c r="M2" s="7"/>
      <c r="N2" s="8"/>
      <c r="O2" s="8"/>
      <c r="P2" s="6"/>
      <c r="Q2" s="6"/>
      <c r="R2" s="7"/>
      <c r="S2" s="9"/>
      <c r="U2" s="10"/>
      <c r="V2" s="1"/>
    </row>
    <row r="3" spans="1:22" s="2" customFormat="1" ht="15" customHeight="1" x14ac:dyDescent="0.25">
      <c r="A3" s="169" t="s">
        <v>1</v>
      </c>
      <c r="B3" s="169"/>
      <c r="C3" s="169"/>
      <c r="D3" s="169"/>
      <c r="E3" s="169"/>
      <c r="F3" s="169"/>
      <c r="G3" s="169"/>
      <c r="H3" s="11"/>
      <c r="I3" s="171" t="s">
        <v>2</v>
      </c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1"/>
      <c r="U3" s="12"/>
      <c r="V3" s="1"/>
    </row>
    <row r="4" spans="1:22" s="2" customFormat="1" ht="4.1500000000000004" customHeight="1" x14ac:dyDescent="0.25">
      <c r="A4" s="3"/>
      <c r="B4" s="5"/>
      <c r="C4" s="4"/>
      <c r="D4" s="3"/>
      <c r="E4" s="3"/>
      <c r="F4" s="3"/>
      <c r="G4" s="5"/>
      <c r="I4" s="1"/>
      <c r="J4" s="1"/>
      <c r="K4" s="6"/>
      <c r="L4" s="6"/>
      <c r="M4" s="7"/>
      <c r="N4" s="8"/>
      <c r="O4" s="8"/>
      <c r="P4" s="6"/>
      <c r="Q4" s="6"/>
      <c r="R4" s="7"/>
      <c r="S4" s="9"/>
      <c r="T4" s="13"/>
      <c r="U4" s="12"/>
      <c r="V4" s="1"/>
    </row>
    <row r="5" spans="1:22" s="2" customFormat="1" ht="13.9" customHeight="1" x14ac:dyDescent="0.25">
      <c r="A5" s="14" t="s">
        <v>3</v>
      </c>
      <c r="B5" s="93" t="s">
        <v>4</v>
      </c>
      <c r="C5" s="16" t="s">
        <v>5</v>
      </c>
      <c r="D5" s="17" t="s">
        <v>6</v>
      </c>
      <c r="E5" s="14" t="s">
        <v>7</v>
      </c>
      <c r="F5" s="14">
        <v>60</v>
      </c>
      <c r="G5" s="18" t="s">
        <v>8</v>
      </c>
      <c r="H5" s="19"/>
      <c r="I5" s="165" t="s">
        <v>6</v>
      </c>
      <c r="J5" s="166"/>
      <c r="K5" s="166"/>
      <c r="L5" s="167"/>
      <c r="M5" s="20" t="s">
        <v>9</v>
      </c>
      <c r="N5" s="183" t="s">
        <v>10</v>
      </c>
      <c r="O5" s="184"/>
      <c r="P5" s="184"/>
      <c r="Q5" s="185"/>
      <c r="R5" s="20" t="s">
        <v>9</v>
      </c>
      <c r="S5" s="20" t="s">
        <v>11</v>
      </c>
      <c r="T5" s="19"/>
      <c r="U5" s="20" t="s">
        <v>12</v>
      </c>
      <c r="V5" s="1"/>
    </row>
    <row r="6" spans="1:22" s="2" customFormat="1" ht="13.9" customHeight="1" x14ac:dyDescent="0.25">
      <c r="A6" s="14"/>
      <c r="B6" s="97"/>
      <c r="C6" s="22"/>
      <c r="D6" s="23">
        <f>M6</f>
        <v>0</v>
      </c>
      <c r="E6" s="24">
        <f>R6</f>
        <v>0</v>
      </c>
      <c r="F6" s="14">
        <f>SUM(D6:E6)</f>
        <v>0</v>
      </c>
      <c r="G6" s="25"/>
      <c r="H6" s="19"/>
      <c r="I6" s="26"/>
      <c r="J6" s="26"/>
      <c r="K6" s="27"/>
      <c r="L6" s="27"/>
      <c r="M6" s="20">
        <f>SUM(I6:L6)</f>
        <v>0</v>
      </c>
      <c r="N6" s="26"/>
      <c r="O6" s="26"/>
      <c r="P6" s="27"/>
      <c r="Q6" s="27"/>
      <c r="R6" s="20">
        <f>SUM(N6:Q6)</f>
        <v>0</v>
      </c>
      <c r="S6" s="20">
        <f>SUM(R6,M6)</f>
        <v>0</v>
      </c>
      <c r="T6" s="13"/>
      <c r="U6" s="28"/>
      <c r="V6" s="1"/>
    </row>
    <row r="7" spans="1:22" s="2" customFormat="1" ht="4.1500000000000004" customHeight="1" x14ac:dyDescent="0.25">
      <c r="A7" s="3"/>
      <c r="B7" s="103"/>
      <c r="C7" s="30"/>
      <c r="D7" s="31"/>
      <c r="E7" s="31"/>
      <c r="F7" s="3"/>
      <c r="G7" s="32"/>
      <c r="H7" s="19"/>
      <c r="I7" s="8"/>
      <c r="J7" s="8"/>
      <c r="K7" s="8"/>
      <c r="L7" s="8"/>
      <c r="M7" s="7"/>
      <c r="N7" s="8"/>
      <c r="O7" s="8"/>
      <c r="P7" s="8"/>
      <c r="Q7" s="8"/>
      <c r="R7" s="7"/>
      <c r="S7" s="7"/>
      <c r="T7" s="13"/>
      <c r="U7" s="33"/>
      <c r="V7" s="1"/>
    </row>
    <row r="8" spans="1:22" s="2" customFormat="1" ht="15" customHeight="1" x14ac:dyDescent="0.25">
      <c r="A8" s="169" t="s">
        <v>13</v>
      </c>
      <c r="B8" s="169"/>
      <c r="C8" s="169"/>
      <c r="D8" s="169"/>
      <c r="E8" s="169"/>
      <c r="F8" s="169"/>
      <c r="G8" s="169"/>
      <c r="H8" s="34"/>
      <c r="I8" s="171" t="s">
        <v>2</v>
      </c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34"/>
      <c r="U8" s="35"/>
      <c r="V8" s="1"/>
    </row>
    <row r="9" spans="1:22" s="2" customFormat="1" ht="13.9" customHeight="1" x14ac:dyDescent="0.25">
      <c r="A9" s="14" t="s">
        <v>3</v>
      </c>
      <c r="B9" s="93" t="s">
        <v>4</v>
      </c>
      <c r="C9" s="16" t="s">
        <v>5</v>
      </c>
      <c r="D9" s="17" t="s">
        <v>6</v>
      </c>
      <c r="E9" s="14" t="s">
        <v>7</v>
      </c>
      <c r="F9" s="14" t="s">
        <v>14</v>
      </c>
      <c r="G9" s="18" t="s">
        <v>8</v>
      </c>
      <c r="H9" s="34"/>
      <c r="I9" s="165" t="s">
        <v>6</v>
      </c>
      <c r="J9" s="166"/>
      <c r="K9" s="166"/>
      <c r="L9" s="167"/>
      <c r="M9" s="20" t="s">
        <v>9</v>
      </c>
      <c r="N9" s="183" t="s">
        <v>10</v>
      </c>
      <c r="O9" s="184"/>
      <c r="P9" s="184"/>
      <c r="Q9" s="185"/>
      <c r="R9" s="20" t="s">
        <v>9</v>
      </c>
      <c r="S9" s="20" t="s">
        <v>11</v>
      </c>
      <c r="T9" s="19"/>
      <c r="U9" s="20" t="s">
        <v>12</v>
      </c>
      <c r="V9" s="1"/>
    </row>
    <row r="10" spans="1:22" s="2" customFormat="1" ht="13.9" customHeight="1" x14ac:dyDescent="0.25">
      <c r="A10" s="14" t="s">
        <v>15</v>
      </c>
      <c r="B10" s="97" t="s">
        <v>88</v>
      </c>
      <c r="C10" s="22" t="s">
        <v>45</v>
      </c>
      <c r="D10" s="23">
        <f>M10</f>
        <v>152</v>
      </c>
      <c r="E10" s="24">
        <f>R10</f>
        <v>87</v>
      </c>
      <c r="F10" s="14">
        <f>SUM(D10:E10)</f>
        <v>239</v>
      </c>
      <c r="G10" s="25">
        <v>5</v>
      </c>
      <c r="H10" s="19"/>
      <c r="I10" s="26">
        <v>68</v>
      </c>
      <c r="J10" s="26">
        <v>84</v>
      </c>
      <c r="K10" s="27"/>
      <c r="L10" s="27"/>
      <c r="M10" s="20">
        <f>SUM(I10:L10)</f>
        <v>152</v>
      </c>
      <c r="N10" s="26">
        <v>42</v>
      </c>
      <c r="O10" s="26">
        <v>45</v>
      </c>
      <c r="P10" s="27"/>
      <c r="Q10" s="27"/>
      <c r="R10" s="20">
        <f>SUM(N10:Q10)</f>
        <v>87</v>
      </c>
      <c r="S10" s="20">
        <f>SUM(R10,M10)</f>
        <v>239</v>
      </c>
      <c r="T10" s="13"/>
      <c r="U10" s="28">
        <v>38402</v>
      </c>
      <c r="V10" s="1"/>
    </row>
    <row r="11" spans="1:22" s="2" customFormat="1" ht="13.9" customHeight="1" x14ac:dyDescent="0.25">
      <c r="A11" s="14" t="s">
        <v>16</v>
      </c>
      <c r="B11" s="97" t="s">
        <v>89</v>
      </c>
      <c r="C11" s="22" t="s">
        <v>29</v>
      </c>
      <c r="D11" s="23">
        <f t="shared" ref="D11:D16" si="0">M11</f>
        <v>170</v>
      </c>
      <c r="E11" s="24">
        <f t="shared" ref="E11:E16" si="1">R11</f>
        <v>83</v>
      </c>
      <c r="F11" s="14">
        <f t="shared" ref="F11:F16" si="2">SUM(D11:E11)</f>
        <v>253</v>
      </c>
      <c r="G11" s="25">
        <v>2</v>
      </c>
      <c r="H11" s="19"/>
      <c r="I11" s="26">
        <v>85</v>
      </c>
      <c r="J11" s="26">
        <v>85</v>
      </c>
      <c r="K11" s="27"/>
      <c r="L11" s="27"/>
      <c r="M11" s="20">
        <f t="shared" ref="M11:M14" si="3">SUM(I11:L11)</f>
        <v>170</v>
      </c>
      <c r="N11" s="26">
        <v>44</v>
      </c>
      <c r="O11" s="26">
        <v>39</v>
      </c>
      <c r="P11" s="27"/>
      <c r="Q11" s="27"/>
      <c r="R11" s="20">
        <f t="shared" ref="R11:R16" si="4">SUM(N11:Q11)</f>
        <v>83</v>
      </c>
      <c r="S11" s="20">
        <f t="shared" ref="S11:S16" si="5">SUM(R11,M11)</f>
        <v>253</v>
      </c>
      <c r="T11" s="13"/>
      <c r="U11" s="28">
        <v>38092</v>
      </c>
      <c r="V11" s="1"/>
    </row>
    <row r="12" spans="1:22" s="2" customFormat="1" ht="13.9" customHeight="1" x14ac:dyDescent="0.25">
      <c r="A12" s="14" t="s">
        <v>17</v>
      </c>
      <c r="B12" s="97" t="s">
        <v>90</v>
      </c>
      <c r="C12" s="22" t="s">
        <v>34</v>
      </c>
      <c r="D12" s="23">
        <f t="shared" si="0"/>
        <v>131</v>
      </c>
      <c r="E12" s="24">
        <f t="shared" si="1"/>
        <v>61</v>
      </c>
      <c r="F12" s="14">
        <f t="shared" si="2"/>
        <v>192</v>
      </c>
      <c r="G12" s="25">
        <v>12</v>
      </c>
      <c r="H12" s="19"/>
      <c r="I12" s="26">
        <v>75</v>
      </c>
      <c r="J12" s="26">
        <v>56</v>
      </c>
      <c r="K12" s="27"/>
      <c r="L12" s="27"/>
      <c r="M12" s="20">
        <f t="shared" si="3"/>
        <v>131</v>
      </c>
      <c r="N12" s="26">
        <v>29</v>
      </c>
      <c r="O12" s="26">
        <v>32</v>
      </c>
      <c r="P12" s="27"/>
      <c r="Q12" s="27"/>
      <c r="R12" s="20">
        <f t="shared" si="4"/>
        <v>61</v>
      </c>
      <c r="S12" s="20">
        <f t="shared" si="5"/>
        <v>192</v>
      </c>
      <c r="T12" s="13"/>
      <c r="U12" s="28">
        <v>38604</v>
      </c>
      <c r="V12" s="1"/>
    </row>
    <row r="13" spans="1:22" s="2" customFormat="1" ht="13.9" customHeight="1" x14ac:dyDescent="0.25">
      <c r="A13" s="14" t="s">
        <v>18</v>
      </c>
      <c r="B13" s="97" t="s">
        <v>91</v>
      </c>
      <c r="C13" s="22" t="s">
        <v>34</v>
      </c>
      <c r="D13" s="23">
        <f t="shared" si="0"/>
        <v>116</v>
      </c>
      <c r="E13" s="24">
        <f t="shared" si="1"/>
        <v>77</v>
      </c>
      <c r="F13" s="14">
        <f t="shared" si="2"/>
        <v>193</v>
      </c>
      <c r="G13" s="25">
        <v>9</v>
      </c>
      <c r="H13" s="19"/>
      <c r="I13" s="26">
        <v>59</v>
      </c>
      <c r="J13" s="26">
        <v>57</v>
      </c>
      <c r="K13" s="27"/>
      <c r="L13" s="27"/>
      <c r="M13" s="20">
        <f t="shared" si="3"/>
        <v>116</v>
      </c>
      <c r="N13" s="26">
        <v>39</v>
      </c>
      <c r="O13" s="26">
        <v>38</v>
      </c>
      <c r="P13" s="27"/>
      <c r="Q13" s="27"/>
      <c r="R13" s="20">
        <f t="shared" si="4"/>
        <v>77</v>
      </c>
      <c r="S13" s="20">
        <f t="shared" si="5"/>
        <v>193</v>
      </c>
      <c r="T13" s="13"/>
      <c r="U13" s="28">
        <v>38589</v>
      </c>
      <c r="V13" s="1"/>
    </row>
    <row r="14" spans="1:22" s="2" customFormat="1" ht="13.9" customHeight="1" x14ac:dyDescent="0.25">
      <c r="A14" s="14" t="s">
        <v>19</v>
      </c>
      <c r="B14" s="97" t="s">
        <v>92</v>
      </c>
      <c r="C14" s="22" t="s">
        <v>34</v>
      </c>
      <c r="D14" s="23">
        <f t="shared" si="0"/>
        <v>116</v>
      </c>
      <c r="E14" s="24">
        <f t="shared" si="1"/>
        <v>72</v>
      </c>
      <c r="F14" s="14">
        <f t="shared" si="2"/>
        <v>188</v>
      </c>
      <c r="G14" s="25">
        <v>7</v>
      </c>
      <c r="H14" s="19"/>
      <c r="I14" s="26">
        <v>51</v>
      </c>
      <c r="J14" s="26">
        <v>65</v>
      </c>
      <c r="K14" s="27"/>
      <c r="L14" s="27"/>
      <c r="M14" s="20">
        <f t="shared" si="3"/>
        <v>116</v>
      </c>
      <c r="N14" s="26">
        <v>46</v>
      </c>
      <c r="O14" s="26">
        <v>26</v>
      </c>
      <c r="P14" s="27"/>
      <c r="Q14" s="27"/>
      <c r="R14" s="20">
        <f t="shared" si="4"/>
        <v>72</v>
      </c>
      <c r="S14" s="20">
        <f t="shared" si="5"/>
        <v>188</v>
      </c>
      <c r="T14" s="13"/>
      <c r="U14" s="28">
        <v>37914</v>
      </c>
      <c r="V14" s="1"/>
    </row>
    <row r="15" spans="1:22" s="2" customFormat="1" ht="13.9" customHeight="1" x14ac:dyDescent="0.25">
      <c r="A15" s="14" t="s">
        <v>20</v>
      </c>
      <c r="B15" s="97" t="s">
        <v>93</v>
      </c>
      <c r="C15" s="22" t="s">
        <v>34</v>
      </c>
      <c r="D15" s="23">
        <f t="shared" si="0"/>
        <v>130</v>
      </c>
      <c r="E15" s="24">
        <f t="shared" si="1"/>
        <v>68</v>
      </c>
      <c r="F15" s="14">
        <f t="shared" si="2"/>
        <v>198</v>
      </c>
      <c r="G15" s="25">
        <v>13</v>
      </c>
      <c r="H15" s="19"/>
      <c r="I15" s="26">
        <v>56</v>
      </c>
      <c r="J15" s="26">
        <v>74</v>
      </c>
      <c r="K15" s="27"/>
      <c r="L15" s="27"/>
      <c r="M15" s="20">
        <f>SUM(I15:L15)</f>
        <v>130</v>
      </c>
      <c r="N15" s="26">
        <v>34</v>
      </c>
      <c r="O15" s="26">
        <v>34</v>
      </c>
      <c r="P15" s="27"/>
      <c r="Q15" s="27"/>
      <c r="R15" s="20">
        <f t="shared" si="4"/>
        <v>68</v>
      </c>
      <c r="S15" s="20">
        <f t="shared" si="5"/>
        <v>198</v>
      </c>
      <c r="T15" s="13"/>
      <c r="U15" s="28">
        <v>38273</v>
      </c>
      <c r="V15" s="1"/>
    </row>
    <row r="16" spans="1:22" s="2" customFormat="1" ht="13.9" customHeight="1" x14ac:dyDescent="0.25">
      <c r="A16" s="14" t="s">
        <v>21</v>
      </c>
      <c r="B16" s="97" t="s">
        <v>94</v>
      </c>
      <c r="C16" s="22" t="s">
        <v>34</v>
      </c>
      <c r="D16" s="23">
        <f t="shared" si="0"/>
        <v>120</v>
      </c>
      <c r="E16" s="24">
        <f t="shared" si="1"/>
        <v>79</v>
      </c>
      <c r="F16" s="14">
        <f t="shared" si="2"/>
        <v>199</v>
      </c>
      <c r="G16" s="25">
        <v>7</v>
      </c>
      <c r="H16" s="19"/>
      <c r="I16" s="26">
        <v>68</v>
      </c>
      <c r="J16" s="26">
        <v>52</v>
      </c>
      <c r="K16" s="27"/>
      <c r="L16" s="27"/>
      <c r="M16" s="20">
        <f>SUM(I16:L16)</f>
        <v>120</v>
      </c>
      <c r="N16" s="26">
        <v>39</v>
      </c>
      <c r="O16" s="26">
        <v>40</v>
      </c>
      <c r="P16" s="27"/>
      <c r="Q16" s="27"/>
      <c r="R16" s="20">
        <f t="shared" si="4"/>
        <v>79</v>
      </c>
      <c r="S16" s="20">
        <f t="shared" si="5"/>
        <v>199</v>
      </c>
      <c r="T16" s="13"/>
      <c r="U16" s="28">
        <v>38289</v>
      </c>
      <c r="V16" s="1"/>
    </row>
    <row r="17" spans="1:22" s="2" customFormat="1" ht="4.1500000000000004" customHeight="1" x14ac:dyDescent="0.25">
      <c r="A17" s="3"/>
      <c r="B17" s="103"/>
      <c r="C17" s="30"/>
      <c r="D17" s="31"/>
      <c r="E17" s="31"/>
      <c r="F17" s="3"/>
      <c r="G17" s="32"/>
      <c r="H17" s="34"/>
      <c r="I17" s="8"/>
      <c r="J17" s="8"/>
      <c r="K17" s="8"/>
      <c r="L17" s="8"/>
      <c r="M17" s="7"/>
      <c r="N17" s="8"/>
      <c r="O17" s="8"/>
      <c r="P17" s="8"/>
      <c r="Q17" s="8"/>
      <c r="R17" s="7"/>
      <c r="S17" s="7"/>
      <c r="T17" s="34"/>
      <c r="U17" s="36"/>
      <c r="V17" s="1"/>
    </row>
    <row r="18" spans="1:22" s="2" customFormat="1" ht="15" customHeight="1" x14ac:dyDescent="0.25">
      <c r="A18" s="169" t="s">
        <v>22</v>
      </c>
      <c r="B18" s="169"/>
      <c r="C18" s="169"/>
      <c r="D18" s="169"/>
      <c r="E18" s="169"/>
      <c r="F18" s="169"/>
      <c r="G18" s="169"/>
      <c r="H18" s="11"/>
      <c r="I18" s="171" t="s">
        <v>2</v>
      </c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1"/>
      <c r="U18" s="12"/>
      <c r="V18" s="1"/>
    </row>
    <row r="19" spans="1:22" s="2" customFormat="1" ht="13.9" customHeight="1" x14ac:dyDescent="0.25">
      <c r="A19" s="14" t="s">
        <v>3</v>
      </c>
      <c r="B19" s="93" t="s">
        <v>4</v>
      </c>
      <c r="C19" s="16" t="s">
        <v>5</v>
      </c>
      <c r="D19" s="17" t="s">
        <v>6</v>
      </c>
      <c r="E19" s="14" t="s">
        <v>7</v>
      </c>
      <c r="F19" s="14" t="s">
        <v>23</v>
      </c>
      <c r="G19" s="18" t="s">
        <v>8</v>
      </c>
      <c r="H19" s="34"/>
      <c r="I19" s="165" t="s">
        <v>6</v>
      </c>
      <c r="J19" s="166"/>
      <c r="K19" s="166"/>
      <c r="L19" s="167"/>
      <c r="M19" s="20" t="s">
        <v>9</v>
      </c>
      <c r="N19" s="183" t="s">
        <v>10</v>
      </c>
      <c r="O19" s="184"/>
      <c r="P19" s="184"/>
      <c r="Q19" s="185"/>
      <c r="R19" s="20" t="s">
        <v>9</v>
      </c>
      <c r="S19" s="20" t="s">
        <v>23</v>
      </c>
      <c r="T19" s="19"/>
      <c r="U19" s="20" t="s">
        <v>12</v>
      </c>
      <c r="V19" s="1"/>
    </row>
    <row r="20" spans="1:22" s="2" customFormat="1" ht="13.9" customHeight="1" x14ac:dyDescent="0.25">
      <c r="A20" s="37" t="s">
        <v>15</v>
      </c>
      <c r="B20" s="108" t="s">
        <v>24</v>
      </c>
      <c r="C20" s="22" t="s">
        <v>25</v>
      </c>
      <c r="D20" s="39">
        <f>M20</f>
        <v>332</v>
      </c>
      <c r="E20" s="40">
        <f>R20</f>
        <v>196</v>
      </c>
      <c r="F20" s="37">
        <f>SUM(D20:E20)</f>
        <v>528</v>
      </c>
      <c r="G20" s="41">
        <v>0</v>
      </c>
      <c r="H20" s="19"/>
      <c r="I20" s="42">
        <v>82</v>
      </c>
      <c r="J20" s="42">
        <v>79</v>
      </c>
      <c r="K20" s="42">
        <v>90</v>
      </c>
      <c r="L20" s="42">
        <v>81</v>
      </c>
      <c r="M20" s="43">
        <f>SUM(I20:L20)</f>
        <v>332</v>
      </c>
      <c r="N20" s="42">
        <v>45</v>
      </c>
      <c r="O20" s="42">
        <v>45</v>
      </c>
      <c r="P20" s="42">
        <v>43</v>
      </c>
      <c r="Q20" s="42">
        <v>63</v>
      </c>
      <c r="R20" s="43">
        <f>SUM(N20:Q20)</f>
        <v>196</v>
      </c>
      <c r="S20" s="43">
        <f>SUM(R20,M20)</f>
        <v>528</v>
      </c>
      <c r="T20" s="19"/>
      <c r="U20" s="44">
        <v>36766</v>
      </c>
      <c r="V20" s="1"/>
    </row>
    <row r="21" spans="1:22" s="2" customFormat="1" ht="13.9" customHeight="1" x14ac:dyDescent="0.25">
      <c r="A21" s="37" t="s">
        <v>16</v>
      </c>
      <c r="B21" s="97" t="s">
        <v>26</v>
      </c>
      <c r="C21" s="22" t="s">
        <v>25</v>
      </c>
      <c r="D21" s="23">
        <f>M21</f>
        <v>317</v>
      </c>
      <c r="E21" s="24">
        <f>R21</f>
        <v>141</v>
      </c>
      <c r="F21" s="14">
        <f>SUM(D21:E21)</f>
        <v>458</v>
      </c>
      <c r="G21" s="25">
        <v>9</v>
      </c>
      <c r="H21" s="19"/>
      <c r="I21" s="26">
        <v>83</v>
      </c>
      <c r="J21" s="26">
        <v>77</v>
      </c>
      <c r="K21" s="26">
        <v>84</v>
      </c>
      <c r="L21" s="26">
        <v>73</v>
      </c>
      <c r="M21" s="20">
        <f>SUM(I21:L21)</f>
        <v>317</v>
      </c>
      <c r="N21" s="26">
        <v>34</v>
      </c>
      <c r="O21" s="26">
        <v>45</v>
      </c>
      <c r="P21" s="26">
        <v>35</v>
      </c>
      <c r="Q21" s="26">
        <v>27</v>
      </c>
      <c r="R21" s="20">
        <f>SUM(N21:Q21)</f>
        <v>141</v>
      </c>
      <c r="S21" s="20">
        <f>SUM(R21,M21)</f>
        <v>458</v>
      </c>
      <c r="T21" s="19"/>
      <c r="U21" s="45">
        <v>36454</v>
      </c>
      <c r="V21" s="1"/>
    </row>
    <row r="22" spans="1:22" s="2" customFormat="1" ht="13.9" customHeight="1" x14ac:dyDescent="0.25">
      <c r="A22" s="37" t="s">
        <v>17</v>
      </c>
      <c r="B22" s="97" t="s">
        <v>27</v>
      </c>
      <c r="C22" s="22" t="s">
        <v>25</v>
      </c>
      <c r="D22" s="24">
        <f>M22</f>
        <v>322</v>
      </c>
      <c r="E22" s="24">
        <f>R22</f>
        <v>127</v>
      </c>
      <c r="F22" s="14">
        <f>SUM(D22:E22)</f>
        <v>449</v>
      </c>
      <c r="G22" s="25">
        <v>18</v>
      </c>
      <c r="H22" s="19"/>
      <c r="I22" s="26">
        <v>91</v>
      </c>
      <c r="J22" s="26">
        <v>67</v>
      </c>
      <c r="K22" s="26">
        <v>78</v>
      </c>
      <c r="L22" s="26">
        <v>86</v>
      </c>
      <c r="M22" s="20">
        <f>SUM(I22:L22)</f>
        <v>322</v>
      </c>
      <c r="N22" s="26">
        <v>45</v>
      </c>
      <c r="O22" s="26">
        <v>29</v>
      </c>
      <c r="P22" s="26">
        <v>36</v>
      </c>
      <c r="Q22" s="26">
        <v>17</v>
      </c>
      <c r="R22" s="20">
        <f>SUM(N22:Q22)</f>
        <v>127</v>
      </c>
      <c r="S22" s="20">
        <f>SUM(R22,M22)</f>
        <v>449</v>
      </c>
      <c r="T22" s="19"/>
      <c r="U22" s="28">
        <v>37774</v>
      </c>
      <c r="V22" s="1"/>
    </row>
    <row r="23" spans="1:22" s="2" customFormat="1" ht="13.9" customHeight="1" x14ac:dyDescent="0.25">
      <c r="A23" s="37" t="s">
        <v>18</v>
      </c>
      <c r="B23" s="97" t="s">
        <v>28</v>
      </c>
      <c r="C23" s="22" t="s">
        <v>29</v>
      </c>
      <c r="D23" s="24">
        <f>M23</f>
        <v>353</v>
      </c>
      <c r="E23" s="24">
        <f>R23</f>
        <v>153</v>
      </c>
      <c r="F23" s="14">
        <f>SUM(D23:E23)</f>
        <v>506</v>
      </c>
      <c r="G23" s="25">
        <v>8</v>
      </c>
      <c r="H23" s="19"/>
      <c r="I23" s="26">
        <v>87</v>
      </c>
      <c r="J23" s="26">
        <v>93</v>
      </c>
      <c r="K23" s="26">
        <v>87</v>
      </c>
      <c r="L23" s="26">
        <v>86</v>
      </c>
      <c r="M23" s="20">
        <f>SUM(I23:L23)</f>
        <v>353</v>
      </c>
      <c r="N23" s="26">
        <v>25</v>
      </c>
      <c r="O23" s="26">
        <v>35</v>
      </c>
      <c r="P23" s="26">
        <v>50</v>
      </c>
      <c r="Q23" s="26">
        <v>43</v>
      </c>
      <c r="R23" s="20">
        <f>SUM(N23:Q23)</f>
        <v>153</v>
      </c>
      <c r="S23" s="20">
        <f>SUM(R23,M23)</f>
        <v>506</v>
      </c>
      <c r="T23" s="19"/>
      <c r="U23" s="45">
        <v>37027</v>
      </c>
      <c r="V23" s="1"/>
    </row>
    <row r="24" spans="1:22" s="2" customFormat="1" ht="4.1500000000000004" customHeight="1" x14ac:dyDescent="0.25">
      <c r="A24" s="3"/>
      <c r="B24" s="103"/>
      <c r="C24" s="30"/>
      <c r="D24" s="31"/>
      <c r="E24" s="31"/>
      <c r="F24" s="3"/>
      <c r="G24" s="32"/>
      <c r="H24" s="34"/>
      <c r="I24" s="8"/>
      <c r="J24" s="8"/>
      <c r="K24" s="8"/>
      <c r="L24" s="8"/>
      <c r="M24" s="7"/>
      <c r="N24" s="8"/>
      <c r="O24" s="8"/>
      <c r="P24" s="8"/>
      <c r="Q24" s="8"/>
      <c r="R24" s="7"/>
      <c r="S24" s="7"/>
      <c r="T24" s="34"/>
      <c r="U24" s="36"/>
      <c r="V24" s="1"/>
    </row>
    <row r="25" spans="1:22" s="2" customFormat="1" ht="15" customHeight="1" x14ac:dyDescent="0.25">
      <c r="A25" s="169" t="s">
        <v>30</v>
      </c>
      <c r="B25" s="169"/>
      <c r="C25" s="169"/>
      <c r="D25" s="169"/>
      <c r="E25" s="169"/>
      <c r="F25" s="169"/>
      <c r="G25" s="169"/>
      <c r="H25" s="11"/>
      <c r="I25" s="171" t="s">
        <v>2</v>
      </c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1"/>
      <c r="U25" s="12"/>
      <c r="V25" s="1"/>
    </row>
    <row r="26" spans="1:22" s="2" customFormat="1" ht="13.9" customHeight="1" x14ac:dyDescent="0.25">
      <c r="A26" s="14" t="s">
        <v>3</v>
      </c>
      <c r="B26" s="93" t="s">
        <v>4</v>
      </c>
      <c r="C26" s="16" t="s">
        <v>5</v>
      </c>
      <c r="D26" s="17" t="s">
        <v>6</v>
      </c>
      <c r="E26" s="14" t="s">
        <v>7</v>
      </c>
      <c r="F26" s="14">
        <v>120</v>
      </c>
      <c r="G26" s="18" t="s">
        <v>8</v>
      </c>
      <c r="H26" s="34"/>
      <c r="I26" s="165" t="s">
        <v>6</v>
      </c>
      <c r="J26" s="166"/>
      <c r="K26" s="166"/>
      <c r="L26" s="167"/>
      <c r="M26" s="20" t="s">
        <v>9</v>
      </c>
      <c r="N26" s="183" t="s">
        <v>10</v>
      </c>
      <c r="O26" s="184"/>
      <c r="P26" s="184"/>
      <c r="Q26" s="185"/>
      <c r="R26" s="20" t="s">
        <v>9</v>
      </c>
      <c r="S26" s="20" t="s">
        <v>23</v>
      </c>
      <c r="T26" s="19"/>
      <c r="U26" s="20" t="s">
        <v>12</v>
      </c>
      <c r="V26" s="1"/>
    </row>
    <row r="27" spans="1:22" s="2" customFormat="1" ht="13.9" customHeight="1" x14ac:dyDescent="0.25">
      <c r="A27" s="37" t="s">
        <v>15</v>
      </c>
      <c r="B27" s="114" t="s">
        <v>31</v>
      </c>
      <c r="C27" s="22" t="s">
        <v>32</v>
      </c>
      <c r="D27" s="39">
        <f>M27</f>
        <v>0</v>
      </c>
      <c r="E27" s="40">
        <f>R27</f>
        <v>0</v>
      </c>
      <c r="F27" s="37">
        <f>SUM(D27:E27)</f>
        <v>0</v>
      </c>
      <c r="G27" s="41"/>
      <c r="H27" s="19"/>
      <c r="I27" s="42"/>
      <c r="J27" s="42"/>
      <c r="K27" s="42"/>
      <c r="L27" s="42"/>
      <c r="M27" s="43">
        <f>SUM(I27:L27)</f>
        <v>0</v>
      </c>
      <c r="N27" s="42"/>
      <c r="O27" s="42"/>
      <c r="P27" s="42"/>
      <c r="Q27" s="42"/>
      <c r="R27" s="43">
        <f>SUM(N27:Q27)</f>
        <v>0</v>
      </c>
      <c r="S27" s="43">
        <f>SUM(R27,M27)</f>
        <v>0</v>
      </c>
      <c r="T27" s="19"/>
      <c r="U27" s="44">
        <v>37370</v>
      </c>
      <c r="V27" s="1"/>
    </row>
    <row r="28" spans="1:22" s="2" customFormat="1" ht="13.9" customHeight="1" x14ac:dyDescent="0.25">
      <c r="A28" s="37" t="s">
        <v>16</v>
      </c>
      <c r="B28" s="114" t="s">
        <v>33</v>
      </c>
      <c r="C28" s="22" t="s">
        <v>34</v>
      </c>
      <c r="D28" s="39">
        <f>M28</f>
        <v>295</v>
      </c>
      <c r="E28" s="40">
        <f>R28</f>
        <v>154</v>
      </c>
      <c r="F28" s="37">
        <f>SUM(D28:E28)</f>
        <v>449</v>
      </c>
      <c r="G28" s="41">
        <v>13</v>
      </c>
      <c r="H28" s="19"/>
      <c r="I28" s="42">
        <v>68</v>
      </c>
      <c r="J28" s="42">
        <v>66</v>
      </c>
      <c r="K28" s="42">
        <v>70</v>
      </c>
      <c r="L28" s="42">
        <v>91</v>
      </c>
      <c r="M28" s="43">
        <f>SUM(I28:L28)</f>
        <v>295</v>
      </c>
      <c r="N28" s="42">
        <v>38</v>
      </c>
      <c r="O28" s="42">
        <v>35</v>
      </c>
      <c r="P28" s="42">
        <v>36</v>
      </c>
      <c r="Q28" s="42">
        <v>45</v>
      </c>
      <c r="R28" s="43">
        <f>SUM(N28:Q28)</f>
        <v>154</v>
      </c>
      <c r="S28" s="43">
        <f>SUM(R28,M28)</f>
        <v>449</v>
      </c>
      <c r="T28" s="19"/>
      <c r="U28" s="44">
        <v>37215</v>
      </c>
      <c r="V28" s="1"/>
    </row>
    <row r="29" spans="1:22" s="1" customFormat="1" ht="13.9" customHeight="1" x14ac:dyDescent="0.25">
      <c r="A29" s="37" t="s">
        <v>17</v>
      </c>
      <c r="B29" s="68" t="s">
        <v>35</v>
      </c>
      <c r="C29" s="22" t="s">
        <v>34</v>
      </c>
      <c r="D29" s="23">
        <f>M29</f>
        <v>267</v>
      </c>
      <c r="E29" s="24">
        <f>R29</f>
        <v>146</v>
      </c>
      <c r="F29" s="14">
        <f>SUM(D29:E29)</f>
        <v>413</v>
      </c>
      <c r="G29" s="25">
        <v>14</v>
      </c>
      <c r="H29" s="19"/>
      <c r="I29" s="26">
        <v>80</v>
      </c>
      <c r="J29" s="26">
        <v>48</v>
      </c>
      <c r="K29" s="26">
        <v>70</v>
      </c>
      <c r="L29" s="26">
        <v>69</v>
      </c>
      <c r="M29" s="20">
        <f>SUM(I29:L29)</f>
        <v>267</v>
      </c>
      <c r="N29" s="26">
        <v>34</v>
      </c>
      <c r="O29" s="26">
        <v>32</v>
      </c>
      <c r="P29" s="26">
        <v>33</v>
      </c>
      <c r="Q29" s="26">
        <v>47</v>
      </c>
      <c r="R29" s="20">
        <f>SUM(N29:Q29)</f>
        <v>146</v>
      </c>
      <c r="S29" s="20">
        <f>SUM(R29,M29)</f>
        <v>413</v>
      </c>
      <c r="T29" s="19"/>
      <c r="U29" s="45">
        <v>37033</v>
      </c>
    </row>
    <row r="30" spans="1:22" s="1" customFormat="1" ht="4.1500000000000004" customHeight="1" x14ac:dyDescent="0.25">
      <c r="A30" s="3"/>
      <c r="B30" s="5"/>
      <c r="C30" s="4"/>
      <c r="D30" s="3"/>
      <c r="E30" s="3"/>
      <c r="F30" s="3"/>
      <c r="G30" s="5"/>
      <c r="H30" s="2"/>
      <c r="K30" s="6"/>
      <c r="L30" s="6"/>
      <c r="M30" s="7"/>
      <c r="N30" s="8"/>
      <c r="O30" s="8"/>
      <c r="P30" s="6"/>
      <c r="Q30" s="6"/>
      <c r="R30" s="7"/>
      <c r="S30" s="9"/>
      <c r="T30" s="2"/>
      <c r="U30" s="10"/>
    </row>
    <row r="31" spans="1:22" s="1" customFormat="1" ht="15" customHeight="1" x14ac:dyDescent="0.25">
      <c r="A31" s="169" t="s">
        <v>36</v>
      </c>
      <c r="B31" s="169"/>
      <c r="C31" s="169"/>
      <c r="D31" s="169"/>
      <c r="E31" s="169"/>
      <c r="F31" s="169"/>
      <c r="G31" s="169"/>
      <c r="H31" s="11"/>
      <c r="I31" s="171" t="s">
        <v>2</v>
      </c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1"/>
      <c r="U31" s="12"/>
    </row>
    <row r="32" spans="1:22" s="1" customFormat="1" ht="13.9" customHeight="1" x14ac:dyDescent="0.25">
      <c r="A32" s="14" t="s">
        <v>3</v>
      </c>
      <c r="B32" s="93" t="s">
        <v>4</v>
      </c>
      <c r="C32" s="16" t="s">
        <v>5</v>
      </c>
      <c r="D32" s="17" t="s">
        <v>6</v>
      </c>
      <c r="E32" s="14" t="s">
        <v>7</v>
      </c>
      <c r="F32" s="14">
        <v>60</v>
      </c>
      <c r="G32" s="18" t="s">
        <v>8</v>
      </c>
      <c r="H32" s="19"/>
      <c r="I32" s="165" t="s">
        <v>6</v>
      </c>
      <c r="J32" s="166"/>
      <c r="K32" s="166"/>
      <c r="L32" s="167"/>
      <c r="M32" s="20" t="s">
        <v>9</v>
      </c>
      <c r="N32" s="183" t="s">
        <v>10</v>
      </c>
      <c r="O32" s="184"/>
      <c r="P32" s="184"/>
      <c r="Q32" s="185"/>
      <c r="R32" s="20" t="s">
        <v>9</v>
      </c>
      <c r="S32" s="20" t="s">
        <v>11</v>
      </c>
      <c r="T32" s="19"/>
      <c r="U32" s="20" t="s">
        <v>12</v>
      </c>
    </row>
    <row r="33" spans="1:21" s="1" customFormat="1" ht="13.9" customHeight="1" x14ac:dyDescent="0.25">
      <c r="A33" s="14" t="s">
        <v>15</v>
      </c>
      <c r="B33" s="97" t="s">
        <v>37</v>
      </c>
      <c r="C33" s="22" t="s">
        <v>38</v>
      </c>
      <c r="D33" s="23">
        <f>M33</f>
        <v>168</v>
      </c>
      <c r="E33" s="24">
        <f>R33</f>
        <v>86</v>
      </c>
      <c r="F33" s="14">
        <f>SUM(D33:E33)</f>
        <v>254</v>
      </c>
      <c r="G33" s="25">
        <v>5</v>
      </c>
      <c r="H33" s="19"/>
      <c r="I33" s="26">
        <v>79</v>
      </c>
      <c r="J33" s="26">
        <v>89</v>
      </c>
      <c r="K33" s="27"/>
      <c r="L33" s="27"/>
      <c r="M33" s="20">
        <f>SUM(I33:L33)</f>
        <v>168</v>
      </c>
      <c r="N33" s="26">
        <v>46</v>
      </c>
      <c r="O33" s="26">
        <v>40</v>
      </c>
      <c r="P33" s="27"/>
      <c r="Q33" s="27"/>
      <c r="R33" s="20">
        <f>SUM(N33:Q33)</f>
        <v>86</v>
      </c>
      <c r="S33" s="20">
        <f>SUM(R33,M33)</f>
        <v>254</v>
      </c>
      <c r="T33" s="19"/>
      <c r="U33" s="45">
        <v>38220</v>
      </c>
    </row>
    <row r="34" spans="1:21" s="1" customFormat="1" ht="13.9" customHeight="1" x14ac:dyDescent="0.25">
      <c r="A34" s="14" t="s">
        <v>16</v>
      </c>
      <c r="B34" s="97" t="s">
        <v>39</v>
      </c>
      <c r="C34" s="49" t="s">
        <v>40</v>
      </c>
      <c r="D34" s="23">
        <f>M34</f>
        <v>146</v>
      </c>
      <c r="E34" s="24">
        <f>R34</f>
        <v>87</v>
      </c>
      <c r="F34" s="14">
        <f>SUM(D34:E34)</f>
        <v>233</v>
      </c>
      <c r="G34" s="25">
        <v>5</v>
      </c>
      <c r="H34" s="19"/>
      <c r="I34" s="26">
        <v>72</v>
      </c>
      <c r="J34" s="26">
        <v>74</v>
      </c>
      <c r="K34" s="27"/>
      <c r="L34" s="27"/>
      <c r="M34" s="20">
        <f>SUM(I34:L34)</f>
        <v>146</v>
      </c>
      <c r="N34" s="26">
        <v>42</v>
      </c>
      <c r="O34" s="26">
        <v>45</v>
      </c>
      <c r="P34" s="27"/>
      <c r="Q34" s="27"/>
      <c r="R34" s="20">
        <f>SUM(N34:Q34)</f>
        <v>87</v>
      </c>
      <c r="S34" s="20">
        <f>SUM(R34,M34)</f>
        <v>233</v>
      </c>
      <c r="T34" s="19"/>
      <c r="U34" s="45">
        <v>38370</v>
      </c>
    </row>
    <row r="35" spans="1:21" s="1" customFormat="1" ht="13.9" customHeight="1" x14ac:dyDescent="0.25">
      <c r="A35" s="14" t="s">
        <v>17</v>
      </c>
      <c r="B35" s="68" t="s">
        <v>41</v>
      </c>
      <c r="C35" s="22" t="s">
        <v>42</v>
      </c>
      <c r="D35" s="23">
        <f t="shared" ref="D35:D36" si="6">M35</f>
        <v>176</v>
      </c>
      <c r="E35" s="24">
        <f t="shared" ref="E35:E36" si="7">R35</f>
        <v>95</v>
      </c>
      <c r="F35" s="14">
        <f t="shared" ref="F35:F36" si="8">SUM(D35:E35)</f>
        <v>271</v>
      </c>
      <c r="G35" s="25">
        <v>2</v>
      </c>
      <c r="H35" s="19"/>
      <c r="I35" s="26">
        <v>90</v>
      </c>
      <c r="J35" s="26">
        <v>86</v>
      </c>
      <c r="K35" s="27"/>
      <c r="L35" s="27"/>
      <c r="M35" s="20">
        <f t="shared" ref="M35:M36" si="9">SUM(I35:L35)</f>
        <v>176</v>
      </c>
      <c r="N35" s="26">
        <v>55</v>
      </c>
      <c r="O35" s="26">
        <v>40</v>
      </c>
      <c r="P35" s="27"/>
      <c r="Q35" s="27"/>
      <c r="R35" s="20">
        <f t="shared" ref="R35:R36" si="10">SUM(N35:Q35)</f>
        <v>95</v>
      </c>
      <c r="S35" s="20">
        <f t="shared" ref="S35:S36" si="11">SUM(R35,M35)</f>
        <v>271</v>
      </c>
      <c r="T35" s="19"/>
      <c r="U35" s="50">
        <v>37915</v>
      </c>
    </row>
    <row r="36" spans="1:21" s="1" customFormat="1" ht="13.9" customHeight="1" x14ac:dyDescent="0.25">
      <c r="A36" s="14" t="s">
        <v>18</v>
      </c>
      <c r="B36" s="97" t="s">
        <v>43</v>
      </c>
      <c r="C36" s="49" t="s">
        <v>40</v>
      </c>
      <c r="D36" s="23">
        <f t="shared" si="6"/>
        <v>153</v>
      </c>
      <c r="E36" s="24">
        <f t="shared" si="7"/>
        <v>76</v>
      </c>
      <c r="F36" s="14">
        <f t="shared" si="8"/>
        <v>229</v>
      </c>
      <c r="G36" s="25">
        <v>4</v>
      </c>
      <c r="H36" s="19"/>
      <c r="I36" s="26">
        <v>73</v>
      </c>
      <c r="J36" s="26">
        <v>80</v>
      </c>
      <c r="K36" s="27"/>
      <c r="L36" s="27"/>
      <c r="M36" s="20">
        <f t="shared" si="9"/>
        <v>153</v>
      </c>
      <c r="N36" s="26">
        <v>36</v>
      </c>
      <c r="O36" s="26">
        <v>40</v>
      </c>
      <c r="P36" s="27"/>
      <c r="Q36" s="27"/>
      <c r="R36" s="20">
        <f t="shared" si="10"/>
        <v>76</v>
      </c>
      <c r="S36" s="20">
        <f t="shared" si="11"/>
        <v>229</v>
      </c>
      <c r="T36" s="19"/>
      <c r="U36" s="45">
        <v>38764</v>
      </c>
    </row>
    <row r="37" spans="1:21" s="1" customFormat="1" ht="13.9" customHeight="1" x14ac:dyDescent="0.25">
      <c r="A37" s="14" t="s">
        <v>19</v>
      </c>
      <c r="B37" s="97" t="s">
        <v>44</v>
      </c>
      <c r="C37" s="22" t="s">
        <v>45</v>
      </c>
      <c r="D37" s="23">
        <f>M37</f>
        <v>179</v>
      </c>
      <c r="E37" s="24">
        <f>R37</f>
        <v>80</v>
      </c>
      <c r="F37" s="14">
        <f>SUM(D37:E37)</f>
        <v>259</v>
      </c>
      <c r="G37" s="25">
        <v>5</v>
      </c>
      <c r="H37" s="19"/>
      <c r="I37" s="26">
        <v>87</v>
      </c>
      <c r="J37" s="26">
        <v>92</v>
      </c>
      <c r="K37" s="27"/>
      <c r="L37" s="27"/>
      <c r="M37" s="20">
        <f>SUM(I37:L37)</f>
        <v>179</v>
      </c>
      <c r="N37" s="26">
        <v>42</v>
      </c>
      <c r="O37" s="26">
        <v>38</v>
      </c>
      <c r="P37" s="27"/>
      <c r="Q37" s="27"/>
      <c r="R37" s="20">
        <f>SUM(N37:Q37)</f>
        <v>80</v>
      </c>
      <c r="S37" s="20">
        <f>SUM(R37,M37)</f>
        <v>259</v>
      </c>
      <c r="T37" s="19"/>
      <c r="U37" s="45">
        <v>37917</v>
      </c>
    </row>
    <row r="38" spans="1:21" s="1" customFormat="1" ht="13.9" customHeight="1" x14ac:dyDescent="0.25">
      <c r="A38" s="14" t="s">
        <v>20</v>
      </c>
      <c r="B38" s="97" t="s">
        <v>46</v>
      </c>
      <c r="C38" s="22" t="s">
        <v>29</v>
      </c>
      <c r="D38" s="23">
        <f>M38</f>
        <v>0</v>
      </c>
      <c r="E38" s="24">
        <f>R38</f>
        <v>0</v>
      </c>
      <c r="F38" s="14">
        <f>SUM(D38:E38)</f>
        <v>0</v>
      </c>
      <c r="G38" s="25"/>
      <c r="H38" s="34"/>
      <c r="I38" s="26"/>
      <c r="J38" s="26"/>
      <c r="K38" s="27"/>
      <c r="L38" s="27"/>
      <c r="M38" s="20">
        <f>SUM(I38:L38)</f>
        <v>0</v>
      </c>
      <c r="N38" s="26"/>
      <c r="O38" s="26"/>
      <c r="P38" s="27"/>
      <c r="Q38" s="27"/>
      <c r="R38" s="20">
        <f>SUM(N38:Q38)</f>
        <v>0</v>
      </c>
      <c r="S38" s="20">
        <f>SUM(R38,M38)</f>
        <v>0</v>
      </c>
      <c r="T38" s="34"/>
      <c r="U38" s="50">
        <v>37970</v>
      </c>
    </row>
    <row r="39" spans="1:21" s="1" customFormat="1" ht="13.9" customHeight="1" x14ac:dyDescent="0.25">
      <c r="A39" s="14" t="s">
        <v>21</v>
      </c>
      <c r="B39" s="97" t="s">
        <v>47</v>
      </c>
      <c r="C39" s="22" t="s">
        <v>48</v>
      </c>
      <c r="D39" s="24">
        <f>M39</f>
        <v>195</v>
      </c>
      <c r="E39" s="24">
        <f>R39</f>
        <v>102</v>
      </c>
      <c r="F39" s="14">
        <f>SUM(D39:E39)</f>
        <v>297</v>
      </c>
      <c r="G39" s="25">
        <v>3</v>
      </c>
      <c r="H39" s="19"/>
      <c r="I39" s="26">
        <v>89</v>
      </c>
      <c r="J39" s="26">
        <v>106</v>
      </c>
      <c r="K39" s="27"/>
      <c r="L39" s="27"/>
      <c r="M39" s="20">
        <f>SUM(I39:L39)</f>
        <v>195</v>
      </c>
      <c r="N39" s="26">
        <v>53</v>
      </c>
      <c r="O39" s="26">
        <v>49</v>
      </c>
      <c r="P39" s="27"/>
      <c r="Q39" s="27"/>
      <c r="R39" s="20">
        <f>SUM(N39:Q39)</f>
        <v>102</v>
      </c>
      <c r="S39" s="20">
        <f>SUM(R39,M39)</f>
        <v>297</v>
      </c>
      <c r="T39" s="19"/>
      <c r="U39" s="45">
        <v>37805</v>
      </c>
    </row>
    <row r="40" spans="1:21" s="1" customFormat="1" ht="13.9" customHeight="1" x14ac:dyDescent="0.25">
      <c r="A40" s="81"/>
      <c r="B40" s="103"/>
      <c r="C40" s="30"/>
      <c r="D40" s="31"/>
      <c r="E40" s="31"/>
      <c r="F40" s="81"/>
      <c r="G40" s="32"/>
      <c r="H40" s="19"/>
      <c r="I40" s="8"/>
      <c r="J40" s="8"/>
      <c r="K40" s="8"/>
      <c r="L40" s="8"/>
      <c r="M40" s="7"/>
      <c r="N40" s="8"/>
      <c r="O40" s="8"/>
      <c r="P40" s="8"/>
      <c r="Q40" s="8"/>
      <c r="R40" s="7"/>
      <c r="S40" s="7"/>
      <c r="T40" s="19"/>
      <c r="U40" s="36"/>
    </row>
    <row r="41" spans="1:21" s="1" customFormat="1" ht="13.9" customHeight="1" x14ac:dyDescent="0.25">
      <c r="A41" s="81"/>
      <c r="B41" s="103"/>
      <c r="C41" s="30"/>
      <c r="D41" s="31"/>
      <c r="E41" s="31"/>
      <c r="F41" s="81"/>
      <c r="G41" s="32"/>
      <c r="H41" s="19"/>
      <c r="I41" s="8"/>
      <c r="J41" s="8"/>
      <c r="K41" s="8"/>
      <c r="L41" s="8"/>
      <c r="M41" s="7"/>
      <c r="N41" s="8"/>
      <c r="O41" s="8"/>
      <c r="P41" s="8"/>
      <c r="Q41" s="8"/>
      <c r="R41" s="7"/>
      <c r="S41" s="7"/>
      <c r="T41" s="19"/>
      <c r="U41" s="36"/>
    </row>
    <row r="42" spans="1:21" s="1" customFormat="1" ht="13.9" customHeight="1" x14ac:dyDescent="0.25">
      <c r="A42" s="81"/>
      <c r="B42" s="103"/>
      <c r="C42" s="30"/>
      <c r="D42" s="31"/>
      <c r="E42" s="31"/>
      <c r="F42" s="81"/>
      <c r="G42" s="32"/>
      <c r="H42" s="19"/>
      <c r="I42" s="8"/>
      <c r="J42" s="8"/>
      <c r="K42" s="8"/>
      <c r="L42" s="8"/>
      <c r="M42" s="7"/>
      <c r="N42" s="8"/>
      <c r="O42" s="8"/>
      <c r="P42" s="8"/>
      <c r="Q42" s="8"/>
      <c r="R42" s="7"/>
      <c r="S42" s="7"/>
      <c r="T42" s="19"/>
      <c r="U42" s="36"/>
    </row>
    <row r="43" spans="1:21" s="1" customFormat="1" ht="13.9" customHeight="1" x14ac:dyDescent="0.25">
      <c r="A43" s="81"/>
      <c r="B43" s="103"/>
      <c r="C43" s="30"/>
      <c r="D43" s="31"/>
      <c r="E43" s="31"/>
      <c r="F43" s="81"/>
      <c r="G43" s="32"/>
      <c r="H43" s="19"/>
      <c r="I43" s="8"/>
      <c r="J43" s="8"/>
      <c r="K43" s="8"/>
      <c r="L43" s="8"/>
      <c r="M43" s="7"/>
      <c r="N43" s="8"/>
      <c r="O43" s="8"/>
      <c r="P43" s="8"/>
      <c r="Q43" s="8"/>
      <c r="R43" s="7"/>
      <c r="S43" s="7"/>
      <c r="T43" s="19"/>
      <c r="U43" s="36"/>
    </row>
    <row r="44" spans="1:21" s="6" customFormat="1" ht="13.9" customHeight="1" x14ac:dyDescent="0.25">
      <c r="A44" s="81"/>
      <c r="B44" s="103"/>
      <c r="C44" s="30"/>
      <c r="D44" s="31"/>
      <c r="E44" s="31"/>
      <c r="F44" s="81"/>
      <c r="G44" s="32"/>
      <c r="H44" s="34"/>
      <c r="I44" s="8"/>
      <c r="J44" s="8"/>
      <c r="K44" s="8"/>
      <c r="L44" s="8"/>
      <c r="M44" s="7"/>
      <c r="N44" s="8"/>
      <c r="O44" s="8"/>
      <c r="P44" s="8"/>
      <c r="Q44" s="8"/>
      <c r="R44" s="7"/>
      <c r="S44" s="7"/>
      <c r="T44" s="34"/>
      <c r="U44" s="36"/>
    </row>
    <row r="45" spans="1:21" s="1" customFormat="1" ht="18" customHeight="1" x14ac:dyDescent="0.25">
      <c r="A45" s="186" t="s">
        <v>49</v>
      </c>
      <c r="B45" s="186"/>
      <c r="C45" s="186"/>
      <c r="D45" s="186"/>
      <c r="E45" s="186"/>
      <c r="F45" s="186"/>
      <c r="G45" s="186"/>
      <c r="H45" s="128"/>
      <c r="I45" s="187" t="s">
        <v>2</v>
      </c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28"/>
      <c r="U45" s="35"/>
    </row>
    <row r="46" spans="1:21" s="1" customFormat="1" ht="13.9" customHeight="1" x14ac:dyDescent="0.25">
      <c r="A46" s="14" t="s">
        <v>3</v>
      </c>
      <c r="B46" s="93" t="s">
        <v>4</v>
      </c>
      <c r="C46" s="16" t="s">
        <v>5</v>
      </c>
      <c r="D46" s="17" t="s">
        <v>6</v>
      </c>
      <c r="E46" s="14" t="s">
        <v>7</v>
      </c>
      <c r="F46" s="14" t="s">
        <v>14</v>
      </c>
      <c r="G46" s="18" t="s">
        <v>8</v>
      </c>
      <c r="H46" s="34"/>
      <c r="I46" s="165" t="s">
        <v>6</v>
      </c>
      <c r="J46" s="166"/>
      <c r="K46" s="166"/>
      <c r="L46" s="167"/>
      <c r="M46" s="20" t="s">
        <v>9</v>
      </c>
      <c r="N46" s="183" t="s">
        <v>10</v>
      </c>
      <c r="O46" s="184"/>
      <c r="P46" s="184"/>
      <c r="Q46" s="185"/>
      <c r="R46" s="20" t="s">
        <v>9</v>
      </c>
      <c r="S46" s="20" t="s">
        <v>11</v>
      </c>
      <c r="T46" s="19"/>
      <c r="U46" s="20" t="s">
        <v>12</v>
      </c>
    </row>
    <row r="47" spans="1:21" s="1" customFormat="1" ht="13.9" customHeight="1" x14ac:dyDescent="0.25">
      <c r="A47" s="14" t="s">
        <v>15</v>
      </c>
      <c r="B47" s="68" t="s">
        <v>109</v>
      </c>
      <c r="C47" s="51" t="s">
        <v>77</v>
      </c>
      <c r="D47" s="24">
        <f t="shared" ref="D47:D58" si="12">M47</f>
        <v>112</v>
      </c>
      <c r="E47" s="24">
        <f t="shared" ref="E47:E58" si="13">R47</f>
        <v>76</v>
      </c>
      <c r="F47" s="14">
        <f t="shared" ref="F47:F58" si="14">SUM(D47:E47)</f>
        <v>188</v>
      </c>
      <c r="G47" s="25">
        <v>10</v>
      </c>
      <c r="H47" s="34"/>
      <c r="I47" s="26">
        <v>62</v>
      </c>
      <c r="J47" s="26">
        <v>50</v>
      </c>
      <c r="K47" s="27"/>
      <c r="L47" s="27"/>
      <c r="M47" s="20">
        <f t="shared" ref="M47:M58" si="15">SUM(I47:L47)</f>
        <v>112</v>
      </c>
      <c r="N47" s="26">
        <v>37</v>
      </c>
      <c r="O47" s="26">
        <v>39</v>
      </c>
      <c r="P47" s="27"/>
      <c r="Q47" s="27"/>
      <c r="R47" s="20">
        <f t="shared" ref="R47:R58" si="16">SUM(N47:Q47)</f>
        <v>76</v>
      </c>
      <c r="S47" s="20">
        <f t="shared" ref="S47:S58" si="17">SUM(R47,M47)</f>
        <v>188</v>
      </c>
      <c r="T47" s="52"/>
      <c r="U47" s="45">
        <v>38429</v>
      </c>
    </row>
    <row r="48" spans="1:21" s="1" customFormat="1" ht="13.9" customHeight="1" x14ac:dyDescent="0.25">
      <c r="A48" s="14" t="s">
        <v>16</v>
      </c>
      <c r="B48" s="68" t="s">
        <v>110</v>
      </c>
      <c r="C48" s="51" t="s">
        <v>77</v>
      </c>
      <c r="D48" s="24">
        <f t="shared" si="12"/>
        <v>163</v>
      </c>
      <c r="E48" s="24">
        <f t="shared" si="13"/>
        <v>84</v>
      </c>
      <c r="F48" s="14">
        <f t="shared" si="14"/>
        <v>247</v>
      </c>
      <c r="G48" s="25">
        <v>4</v>
      </c>
      <c r="H48" s="34"/>
      <c r="I48" s="26">
        <v>86</v>
      </c>
      <c r="J48" s="26">
        <v>77</v>
      </c>
      <c r="K48" s="27"/>
      <c r="L48" s="27"/>
      <c r="M48" s="20">
        <f t="shared" si="15"/>
        <v>163</v>
      </c>
      <c r="N48" s="26">
        <v>46</v>
      </c>
      <c r="O48" s="26">
        <v>38</v>
      </c>
      <c r="P48" s="27"/>
      <c r="Q48" s="27"/>
      <c r="R48" s="20">
        <f t="shared" si="16"/>
        <v>84</v>
      </c>
      <c r="S48" s="20">
        <f t="shared" si="17"/>
        <v>247</v>
      </c>
      <c r="T48" s="34"/>
      <c r="U48" s="50">
        <v>38129</v>
      </c>
    </row>
    <row r="49" spans="1:21" s="1" customFormat="1" ht="13.9" customHeight="1" x14ac:dyDescent="0.25">
      <c r="A49" s="14" t="s">
        <v>17</v>
      </c>
      <c r="B49" s="68" t="s">
        <v>111</v>
      </c>
      <c r="C49" s="51" t="s">
        <v>77</v>
      </c>
      <c r="D49" s="24">
        <f t="shared" si="12"/>
        <v>159</v>
      </c>
      <c r="E49" s="24">
        <f t="shared" si="13"/>
        <v>82</v>
      </c>
      <c r="F49" s="14">
        <f t="shared" si="14"/>
        <v>241</v>
      </c>
      <c r="G49" s="25">
        <v>3</v>
      </c>
      <c r="H49" s="34"/>
      <c r="I49" s="26">
        <v>77</v>
      </c>
      <c r="J49" s="26">
        <v>82</v>
      </c>
      <c r="K49" s="27"/>
      <c r="L49" s="27"/>
      <c r="M49" s="20">
        <f t="shared" si="15"/>
        <v>159</v>
      </c>
      <c r="N49" s="26">
        <v>46</v>
      </c>
      <c r="O49" s="26">
        <v>36</v>
      </c>
      <c r="P49" s="27"/>
      <c r="Q49" s="27"/>
      <c r="R49" s="20">
        <f t="shared" si="16"/>
        <v>82</v>
      </c>
      <c r="S49" s="20">
        <f t="shared" si="17"/>
        <v>241</v>
      </c>
      <c r="T49" s="52"/>
      <c r="U49" s="45">
        <v>38554</v>
      </c>
    </row>
    <row r="50" spans="1:21" s="1" customFormat="1" ht="13.9" customHeight="1" x14ac:dyDescent="0.25">
      <c r="A50" s="14" t="s">
        <v>18</v>
      </c>
      <c r="B50" s="68" t="s">
        <v>112</v>
      </c>
      <c r="C50" s="51" t="s">
        <v>77</v>
      </c>
      <c r="D50" s="24">
        <f t="shared" si="12"/>
        <v>104</v>
      </c>
      <c r="E50" s="24">
        <f t="shared" si="13"/>
        <v>59</v>
      </c>
      <c r="F50" s="14">
        <f t="shared" si="14"/>
        <v>163</v>
      </c>
      <c r="G50" s="25">
        <v>19</v>
      </c>
      <c r="H50" s="34"/>
      <c r="I50" s="26">
        <v>58</v>
      </c>
      <c r="J50" s="26">
        <v>46</v>
      </c>
      <c r="K50" s="27"/>
      <c r="L50" s="27"/>
      <c r="M50" s="20">
        <f t="shared" si="15"/>
        <v>104</v>
      </c>
      <c r="N50" s="26">
        <v>37</v>
      </c>
      <c r="O50" s="26">
        <v>22</v>
      </c>
      <c r="P50" s="27"/>
      <c r="Q50" s="27"/>
      <c r="R50" s="20">
        <f t="shared" si="16"/>
        <v>59</v>
      </c>
      <c r="S50" s="20">
        <f t="shared" si="17"/>
        <v>163</v>
      </c>
      <c r="T50" s="52"/>
      <c r="U50" s="50">
        <v>38884</v>
      </c>
    </row>
    <row r="51" spans="1:21" s="1" customFormat="1" ht="13.9" customHeight="1" x14ac:dyDescent="0.25">
      <c r="A51" s="14" t="s">
        <v>19</v>
      </c>
      <c r="B51" s="68" t="s">
        <v>113</v>
      </c>
      <c r="C51" s="51" t="s">
        <v>77</v>
      </c>
      <c r="D51" s="24">
        <f t="shared" si="12"/>
        <v>101</v>
      </c>
      <c r="E51" s="24">
        <f t="shared" si="13"/>
        <v>58</v>
      </c>
      <c r="F51" s="14">
        <f t="shared" si="14"/>
        <v>159</v>
      </c>
      <c r="G51" s="25">
        <v>13</v>
      </c>
      <c r="H51" s="19"/>
      <c r="I51" s="26">
        <v>62</v>
      </c>
      <c r="J51" s="26">
        <v>39</v>
      </c>
      <c r="K51" s="27"/>
      <c r="L51" s="27"/>
      <c r="M51" s="20">
        <f t="shared" si="15"/>
        <v>101</v>
      </c>
      <c r="N51" s="26">
        <v>25</v>
      </c>
      <c r="O51" s="26">
        <v>33</v>
      </c>
      <c r="P51" s="27"/>
      <c r="Q51" s="27"/>
      <c r="R51" s="20">
        <f t="shared" si="16"/>
        <v>58</v>
      </c>
      <c r="S51" s="20">
        <f t="shared" si="17"/>
        <v>159</v>
      </c>
      <c r="T51" s="19"/>
      <c r="U51" s="50">
        <v>38744</v>
      </c>
    </row>
    <row r="52" spans="1:21" s="1" customFormat="1" ht="13.9" customHeight="1" x14ac:dyDescent="0.25">
      <c r="A52" s="14" t="s">
        <v>20</v>
      </c>
      <c r="B52" s="68" t="s">
        <v>114</v>
      </c>
      <c r="C52" s="51" t="s">
        <v>77</v>
      </c>
      <c r="D52" s="24">
        <f t="shared" si="12"/>
        <v>139</v>
      </c>
      <c r="E52" s="24">
        <f t="shared" si="13"/>
        <v>112</v>
      </c>
      <c r="F52" s="14">
        <f t="shared" si="14"/>
        <v>251</v>
      </c>
      <c r="G52" s="25">
        <v>4</v>
      </c>
      <c r="H52" s="34"/>
      <c r="I52" s="26">
        <v>64</v>
      </c>
      <c r="J52" s="26">
        <v>75</v>
      </c>
      <c r="K52" s="27"/>
      <c r="L52" s="27"/>
      <c r="M52" s="20">
        <f t="shared" si="15"/>
        <v>139</v>
      </c>
      <c r="N52" s="26">
        <v>60</v>
      </c>
      <c r="O52" s="26">
        <v>52</v>
      </c>
      <c r="P52" s="27"/>
      <c r="Q52" s="27"/>
      <c r="R52" s="20">
        <f t="shared" si="16"/>
        <v>112</v>
      </c>
      <c r="S52" s="20">
        <f t="shared" si="17"/>
        <v>251</v>
      </c>
      <c r="T52" s="34"/>
      <c r="U52" s="50">
        <v>38174</v>
      </c>
    </row>
    <row r="53" spans="1:21" s="1" customFormat="1" ht="13.9" customHeight="1" x14ac:dyDescent="0.25">
      <c r="A53" s="14" t="s">
        <v>21</v>
      </c>
      <c r="B53" s="68" t="s">
        <v>115</v>
      </c>
      <c r="C53" s="51" t="s">
        <v>45</v>
      </c>
      <c r="D53" s="24">
        <f t="shared" si="12"/>
        <v>140</v>
      </c>
      <c r="E53" s="24">
        <f t="shared" si="13"/>
        <v>95</v>
      </c>
      <c r="F53" s="14">
        <f t="shared" si="14"/>
        <v>235</v>
      </c>
      <c r="G53" s="25">
        <v>6</v>
      </c>
      <c r="H53" s="19"/>
      <c r="I53" s="26">
        <v>66</v>
      </c>
      <c r="J53" s="26">
        <v>74</v>
      </c>
      <c r="K53" s="27"/>
      <c r="L53" s="27"/>
      <c r="M53" s="20">
        <f t="shared" si="15"/>
        <v>140</v>
      </c>
      <c r="N53" s="26">
        <v>47</v>
      </c>
      <c r="O53" s="26">
        <v>48</v>
      </c>
      <c r="P53" s="27"/>
      <c r="Q53" s="27"/>
      <c r="R53" s="20">
        <f t="shared" si="16"/>
        <v>95</v>
      </c>
      <c r="S53" s="20">
        <f t="shared" si="17"/>
        <v>235</v>
      </c>
      <c r="T53" s="19"/>
      <c r="U53" s="50">
        <v>38042</v>
      </c>
    </row>
    <row r="54" spans="1:21" s="1" customFormat="1" ht="13.9" customHeight="1" x14ac:dyDescent="0.25">
      <c r="A54" s="14" t="s">
        <v>50</v>
      </c>
      <c r="B54" s="68" t="s">
        <v>116</v>
      </c>
      <c r="C54" s="51" t="s">
        <v>77</v>
      </c>
      <c r="D54" s="24">
        <f t="shared" si="12"/>
        <v>90</v>
      </c>
      <c r="E54" s="24">
        <f t="shared" si="13"/>
        <v>63</v>
      </c>
      <c r="F54" s="14">
        <f t="shared" si="14"/>
        <v>153</v>
      </c>
      <c r="G54" s="25">
        <v>18</v>
      </c>
      <c r="H54" s="34"/>
      <c r="I54" s="26">
        <v>39</v>
      </c>
      <c r="J54" s="26">
        <v>51</v>
      </c>
      <c r="K54" s="27"/>
      <c r="L54" s="27"/>
      <c r="M54" s="20">
        <f t="shared" si="15"/>
        <v>90</v>
      </c>
      <c r="N54" s="26">
        <v>34</v>
      </c>
      <c r="O54" s="26">
        <v>29</v>
      </c>
      <c r="P54" s="27"/>
      <c r="Q54" s="27"/>
      <c r="R54" s="20">
        <f t="shared" si="16"/>
        <v>63</v>
      </c>
      <c r="S54" s="20">
        <f t="shared" si="17"/>
        <v>153</v>
      </c>
      <c r="T54" s="52"/>
      <c r="U54" s="50">
        <v>38631</v>
      </c>
    </row>
    <row r="55" spans="1:21" s="1" customFormat="1" ht="13.9" customHeight="1" x14ac:dyDescent="0.25">
      <c r="A55" s="14" t="s">
        <v>51</v>
      </c>
      <c r="B55" s="68" t="s">
        <v>117</v>
      </c>
      <c r="C55" s="51" t="s">
        <v>48</v>
      </c>
      <c r="D55" s="24">
        <f t="shared" si="12"/>
        <v>159</v>
      </c>
      <c r="E55" s="24">
        <f t="shared" si="13"/>
        <v>82</v>
      </c>
      <c r="F55" s="14">
        <f t="shared" si="14"/>
        <v>241</v>
      </c>
      <c r="G55" s="25">
        <v>7</v>
      </c>
      <c r="H55" s="34"/>
      <c r="I55" s="26">
        <v>77</v>
      </c>
      <c r="J55" s="26">
        <v>82</v>
      </c>
      <c r="K55" s="27"/>
      <c r="L55" s="27"/>
      <c r="M55" s="20">
        <f t="shared" si="15"/>
        <v>159</v>
      </c>
      <c r="N55" s="26">
        <v>40</v>
      </c>
      <c r="O55" s="26">
        <v>42</v>
      </c>
      <c r="P55" s="27"/>
      <c r="Q55" s="27"/>
      <c r="R55" s="20">
        <f t="shared" si="16"/>
        <v>82</v>
      </c>
      <c r="S55" s="20">
        <f t="shared" si="17"/>
        <v>241</v>
      </c>
      <c r="T55" s="52"/>
      <c r="U55" s="50">
        <v>38433</v>
      </c>
    </row>
    <row r="56" spans="1:21" s="1" customFormat="1" ht="13.9" customHeight="1" x14ac:dyDescent="0.25">
      <c r="A56" s="14" t="s">
        <v>52</v>
      </c>
      <c r="B56" s="68" t="s">
        <v>140</v>
      </c>
      <c r="C56" s="51" t="s">
        <v>32</v>
      </c>
      <c r="D56" s="24">
        <f t="shared" si="12"/>
        <v>140</v>
      </c>
      <c r="E56" s="24">
        <f t="shared" si="13"/>
        <v>77</v>
      </c>
      <c r="F56" s="14">
        <f t="shared" si="14"/>
        <v>217</v>
      </c>
      <c r="G56" s="25">
        <v>7</v>
      </c>
      <c r="H56" s="34"/>
      <c r="I56" s="26">
        <v>74</v>
      </c>
      <c r="J56" s="26">
        <v>66</v>
      </c>
      <c r="K56" s="27"/>
      <c r="L56" s="27"/>
      <c r="M56" s="20">
        <f t="shared" si="15"/>
        <v>140</v>
      </c>
      <c r="N56" s="26">
        <v>36</v>
      </c>
      <c r="O56" s="26">
        <v>41</v>
      </c>
      <c r="P56" s="27"/>
      <c r="Q56" s="27"/>
      <c r="R56" s="20">
        <f t="shared" si="16"/>
        <v>77</v>
      </c>
      <c r="S56" s="20">
        <f t="shared" si="17"/>
        <v>217</v>
      </c>
      <c r="T56" s="52"/>
      <c r="U56" s="50">
        <v>38378</v>
      </c>
    </row>
    <row r="57" spans="1:21" s="1" customFormat="1" ht="13.9" customHeight="1" x14ac:dyDescent="0.25">
      <c r="A57" s="14" t="s">
        <v>53</v>
      </c>
      <c r="B57" s="68" t="s">
        <v>106</v>
      </c>
      <c r="C57" s="51" t="s">
        <v>40</v>
      </c>
      <c r="D57" s="24">
        <f t="shared" si="12"/>
        <v>149</v>
      </c>
      <c r="E57" s="24">
        <f t="shared" si="13"/>
        <v>73</v>
      </c>
      <c r="F57" s="14">
        <f t="shared" si="14"/>
        <v>222</v>
      </c>
      <c r="G57" s="25">
        <v>9</v>
      </c>
      <c r="H57" s="34"/>
      <c r="I57" s="26">
        <v>69</v>
      </c>
      <c r="J57" s="26">
        <v>80</v>
      </c>
      <c r="K57" s="27"/>
      <c r="L57" s="27"/>
      <c r="M57" s="20">
        <f t="shared" si="15"/>
        <v>149</v>
      </c>
      <c r="N57" s="26">
        <v>34</v>
      </c>
      <c r="O57" s="26">
        <v>39</v>
      </c>
      <c r="P57" s="27"/>
      <c r="Q57" s="27"/>
      <c r="R57" s="20">
        <f t="shared" si="16"/>
        <v>73</v>
      </c>
      <c r="S57" s="20">
        <f t="shared" si="17"/>
        <v>222</v>
      </c>
      <c r="T57" s="52"/>
      <c r="U57" s="50">
        <v>38226</v>
      </c>
    </row>
    <row r="58" spans="1:21" s="1" customFormat="1" ht="13.9" customHeight="1" x14ac:dyDescent="0.25">
      <c r="A58" s="14" t="s">
        <v>54</v>
      </c>
      <c r="B58" s="68" t="s">
        <v>108</v>
      </c>
      <c r="C58" s="51" t="s">
        <v>77</v>
      </c>
      <c r="D58" s="24">
        <f t="shared" si="12"/>
        <v>128</v>
      </c>
      <c r="E58" s="24">
        <f t="shared" si="13"/>
        <v>79</v>
      </c>
      <c r="F58" s="14">
        <f t="shared" si="14"/>
        <v>207</v>
      </c>
      <c r="G58" s="25">
        <v>3</v>
      </c>
      <c r="H58" s="34"/>
      <c r="I58" s="26">
        <v>66</v>
      </c>
      <c r="J58" s="26">
        <v>62</v>
      </c>
      <c r="K58" s="27"/>
      <c r="L58" s="27"/>
      <c r="M58" s="20">
        <f t="shared" si="15"/>
        <v>128</v>
      </c>
      <c r="N58" s="26">
        <v>40</v>
      </c>
      <c r="O58" s="26">
        <v>39</v>
      </c>
      <c r="P58" s="27"/>
      <c r="Q58" s="27"/>
      <c r="R58" s="20">
        <f t="shared" si="16"/>
        <v>79</v>
      </c>
      <c r="S58" s="20">
        <f t="shared" si="17"/>
        <v>207</v>
      </c>
      <c r="T58" s="52"/>
      <c r="U58" s="50">
        <v>38546</v>
      </c>
    </row>
    <row r="59" spans="1:21" s="1" customFormat="1" ht="13.9" customHeight="1" x14ac:dyDescent="0.25">
      <c r="A59" s="14" t="s">
        <v>70</v>
      </c>
      <c r="B59" s="68" t="s">
        <v>119</v>
      </c>
      <c r="C59" s="51" t="s">
        <v>60</v>
      </c>
      <c r="D59" s="24">
        <f t="shared" ref="D59" si="18">M59</f>
        <v>125</v>
      </c>
      <c r="E59" s="24">
        <f t="shared" ref="E59" si="19">R59</f>
        <v>62</v>
      </c>
      <c r="F59" s="14">
        <f t="shared" ref="F59" si="20">SUM(D59:E59)</f>
        <v>187</v>
      </c>
      <c r="G59" s="25">
        <v>10</v>
      </c>
      <c r="H59" s="34"/>
      <c r="I59" s="26">
        <v>66</v>
      </c>
      <c r="J59" s="26">
        <v>59</v>
      </c>
      <c r="K59" s="27"/>
      <c r="L59" s="27"/>
      <c r="M59" s="20">
        <f t="shared" ref="M59" si="21">SUM(I59:L59)</f>
        <v>125</v>
      </c>
      <c r="N59" s="26">
        <v>28</v>
      </c>
      <c r="O59" s="26">
        <v>34</v>
      </c>
      <c r="P59" s="27"/>
      <c r="Q59" s="27"/>
      <c r="R59" s="20">
        <f t="shared" ref="R59" si="22">SUM(N59:Q59)</f>
        <v>62</v>
      </c>
      <c r="S59" s="20">
        <f t="shared" ref="S59" si="23">SUM(R59,M59)</f>
        <v>187</v>
      </c>
      <c r="T59" s="52"/>
      <c r="U59" s="50">
        <v>38378</v>
      </c>
    </row>
    <row r="60" spans="1:21" s="1" customFormat="1" ht="18" customHeight="1" x14ac:dyDescent="0.25">
      <c r="A60" s="186" t="s">
        <v>55</v>
      </c>
      <c r="B60" s="186"/>
      <c r="C60" s="186"/>
      <c r="D60" s="186"/>
      <c r="E60" s="186"/>
      <c r="F60" s="186"/>
      <c r="G60" s="186"/>
      <c r="H60" s="124"/>
      <c r="I60" s="171" t="s">
        <v>2</v>
      </c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24"/>
      <c r="U60" s="10"/>
    </row>
    <row r="61" spans="1:21" s="1" customFormat="1" ht="13.9" customHeight="1" x14ac:dyDescent="0.25">
      <c r="A61" s="14" t="s">
        <v>3</v>
      </c>
      <c r="B61" s="93" t="s">
        <v>4</v>
      </c>
      <c r="C61" s="16" t="s">
        <v>5</v>
      </c>
      <c r="D61" s="17" t="s">
        <v>6</v>
      </c>
      <c r="E61" s="14" t="s">
        <v>7</v>
      </c>
      <c r="F61" s="14" t="s">
        <v>23</v>
      </c>
      <c r="G61" s="18" t="s">
        <v>8</v>
      </c>
      <c r="H61" s="34"/>
      <c r="I61" s="165" t="s">
        <v>6</v>
      </c>
      <c r="J61" s="166"/>
      <c r="K61" s="166"/>
      <c r="L61" s="167"/>
      <c r="M61" s="20" t="s">
        <v>9</v>
      </c>
      <c r="N61" s="183" t="s">
        <v>10</v>
      </c>
      <c r="O61" s="184"/>
      <c r="P61" s="184"/>
      <c r="Q61" s="185"/>
      <c r="R61" s="20" t="s">
        <v>9</v>
      </c>
      <c r="S61" s="20" t="s">
        <v>23</v>
      </c>
      <c r="T61" s="19"/>
      <c r="U61" s="20" t="s">
        <v>12</v>
      </c>
    </row>
    <row r="62" spans="1:21" s="1" customFormat="1" ht="13.9" customHeight="1" x14ac:dyDescent="0.25">
      <c r="A62" s="14" t="s">
        <v>15</v>
      </c>
      <c r="B62" s="68" t="s">
        <v>56</v>
      </c>
      <c r="C62" s="22" t="s">
        <v>29</v>
      </c>
      <c r="D62" s="24">
        <f t="shared" ref="D62:D74" si="24">M62</f>
        <v>347</v>
      </c>
      <c r="E62" s="24">
        <f t="shared" ref="E62:E74" si="25">R62</f>
        <v>158</v>
      </c>
      <c r="F62" s="14">
        <f t="shared" ref="F62:F74" si="26">SUM(D62:E62)</f>
        <v>505</v>
      </c>
      <c r="G62" s="25">
        <v>7</v>
      </c>
      <c r="H62" s="34"/>
      <c r="I62" s="26">
        <v>80</v>
      </c>
      <c r="J62" s="26">
        <v>84</v>
      </c>
      <c r="K62" s="26">
        <v>91</v>
      </c>
      <c r="L62" s="26">
        <v>92</v>
      </c>
      <c r="M62" s="20">
        <f t="shared" ref="M62:M74" si="27">SUM(I62:L62)</f>
        <v>347</v>
      </c>
      <c r="N62" s="26">
        <v>36</v>
      </c>
      <c r="O62" s="26">
        <v>52</v>
      </c>
      <c r="P62" s="26">
        <v>45</v>
      </c>
      <c r="Q62" s="26">
        <v>25</v>
      </c>
      <c r="R62" s="20">
        <f t="shared" ref="R62:R74" si="28">SUM(N62:Q62)</f>
        <v>158</v>
      </c>
      <c r="S62" s="20">
        <f t="shared" ref="S62:S74" si="29">SUM(R62,M62)</f>
        <v>505</v>
      </c>
      <c r="T62" s="52"/>
      <c r="U62" s="50">
        <v>36368</v>
      </c>
    </row>
    <row r="63" spans="1:21" s="1" customFormat="1" ht="13.9" customHeight="1" x14ac:dyDescent="0.25">
      <c r="A63" s="14" t="s">
        <v>16</v>
      </c>
      <c r="B63" s="68" t="s">
        <v>57</v>
      </c>
      <c r="C63" s="22" t="s">
        <v>29</v>
      </c>
      <c r="D63" s="24">
        <f t="shared" si="24"/>
        <v>375</v>
      </c>
      <c r="E63" s="24">
        <f t="shared" si="25"/>
        <v>185</v>
      </c>
      <c r="F63" s="14">
        <f t="shared" si="26"/>
        <v>560</v>
      </c>
      <c r="G63" s="25">
        <v>4</v>
      </c>
      <c r="H63" s="34"/>
      <c r="I63" s="26">
        <v>101</v>
      </c>
      <c r="J63" s="26">
        <v>93</v>
      </c>
      <c r="K63" s="26">
        <v>84</v>
      </c>
      <c r="L63" s="26">
        <v>97</v>
      </c>
      <c r="M63" s="20">
        <f t="shared" si="27"/>
        <v>375</v>
      </c>
      <c r="N63" s="26">
        <v>44</v>
      </c>
      <c r="O63" s="26">
        <v>53</v>
      </c>
      <c r="P63" s="26">
        <v>36</v>
      </c>
      <c r="Q63" s="26">
        <v>52</v>
      </c>
      <c r="R63" s="20">
        <f t="shared" si="28"/>
        <v>185</v>
      </c>
      <c r="S63" s="20">
        <f t="shared" si="29"/>
        <v>560</v>
      </c>
      <c r="T63" s="52"/>
      <c r="U63" s="50">
        <v>37162</v>
      </c>
    </row>
    <row r="64" spans="1:21" s="1" customFormat="1" ht="13.9" customHeight="1" x14ac:dyDescent="0.25">
      <c r="A64" s="14" t="s">
        <v>17</v>
      </c>
      <c r="B64" s="68" t="s">
        <v>58</v>
      </c>
      <c r="C64" s="53" t="s">
        <v>32</v>
      </c>
      <c r="D64" s="24">
        <f t="shared" si="24"/>
        <v>339</v>
      </c>
      <c r="E64" s="24">
        <f t="shared" si="25"/>
        <v>164</v>
      </c>
      <c r="F64" s="14">
        <f t="shared" si="26"/>
        <v>503</v>
      </c>
      <c r="G64" s="25">
        <v>9</v>
      </c>
      <c r="H64" s="34"/>
      <c r="I64" s="26">
        <v>95</v>
      </c>
      <c r="J64" s="26">
        <v>77</v>
      </c>
      <c r="K64" s="26">
        <v>81</v>
      </c>
      <c r="L64" s="26">
        <v>86</v>
      </c>
      <c r="M64" s="20">
        <f t="shared" si="27"/>
        <v>339</v>
      </c>
      <c r="N64" s="26">
        <v>43</v>
      </c>
      <c r="O64" s="26">
        <v>35</v>
      </c>
      <c r="P64" s="26">
        <v>42</v>
      </c>
      <c r="Q64" s="26">
        <v>44</v>
      </c>
      <c r="R64" s="20">
        <f t="shared" si="28"/>
        <v>164</v>
      </c>
      <c r="S64" s="20">
        <f t="shared" si="29"/>
        <v>503</v>
      </c>
      <c r="T64" s="52"/>
      <c r="U64" s="45">
        <v>37639</v>
      </c>
    </row>
    <row r="65" spans="1:21" s="1" customFormat="1" ht="13.9" customHeight="1" x14ac:dyDescent="0.25">
      <c r="A65" s="14" t="s">
        <v>18</v>
      </c>
      <c r="B65" s="68" t="s">
        <v>59</v>
      </c>
      <c r="C65" s="22" t="s">
        <v>60</v>
      </c>
      <c r="D65" s="24">
        <f t="shared" si="24"/>
        <v>384</v>
      </c>
      <c r="E65" s="24">
        <f t="shared" si="25"/>
        <v>220</v>
      </c>
      <c r="F65" s="14">
        <f t="shared" si="26"/>
        <v>604</v>
      </c>
      <c r="G65" s="25">
        <v>5</v>
      </c>
      <c r="H65" s="34"/>
      <c r="I65" s="26">
        <v>90</v>
      </c>
      <c r="J65" s="26">
        <v>102</v>
      </c>
      <c r="K65" s="26">
        <v>99</v>
      </c>
      <c r="L65" s="26">
        <v>93</v>
      </c>
      <c r="M65" s="20">
        <f t="shared" si="27"/>
        <v>384</v>
      </c>
      <c r="N65" s="26">
        <v>45</v>
      </c>
      <c r="O65" s="26">
        <v>53</v>
      </c>
      <c r="P65" s="26">
        <v>72</v>
      </c>
      <c r="Q65" s="26">
        <v>50</v>
      </c>
      <c r="R65" s="20">
        <f t="shared" si="28"/>
        <v>220</v>
      </c>
      <c r="S65" s="20">
        <f t="shared" si="29"/>
        <v>604</v>
      </c>
      <c r="T65" s="52"/>
      <c r="U65" s="50">
        <v>36804</v>
      </c>
    </row>
    <row r="66" spans="1:21" s="1" customFormat="1" ht="13.9" customHeight="1" x14ac:dyDescent="0.25">
      <c r="A66" s="14" t="s">
        <v>19</v>
      </c>
      <c r="B66" s="68" t="s">
        <v>61</v>
      </c>
      <c r="C66" s="22" t="s">
        <v>42</v>
      </c>
      <c r="D66" s="24">
        <f t="shared" si="24"/>
        <v>343</v>
      </c>
      <c r="E66" s="24">
        <f t="shared" si="25"/>
        <v>189</v>
      </c>
      <c r="F66" s="14">
        <f t="shared" si="26"/>
        <v>532</v>
      </c>
      <c r="G66" s="25">
        <v>6</v>
      </c>
      <c r="H66" s="34"/>
      <c r="I66" s="26">
        <v>85</v>
      </c>
      <c r="J66" s="26">
        <v>83</v>
      </c>
      <c r="K66" s="26">
        <v>83</v>
      </c>
      <c r="L66" s="26">
        <v>92</v>
      </c>
      <c r="M66" s="20">
        <f t="shared" si="27"/>
        <v>343</v>
      </c>
      <c r="N66" s="26">
        <v>44</v>
      </c>
      <c r="O66" s="26">
        <v>36</v>
      </c>
      <c r="P66" s="26">
        <v>60</v>
      </c>
      <c r="Q66" s="26">
        <v>49</v>
      </c>
      <c r="R66" s="20">
        <f t="shared" si="28"/>
        <v>189</v>
      </c>
      <c r="S66" s="20">
        <f t="shared" si="29"/>
        <v>532</v>
      </c>
      <c r="T66" s="52"/>
      <c r="U66" s="50">
        <v>37276</v>
      </c>
    </row>
    <row r="67" spans="1:21" s="1" customFormat="1" ht="13.9" customHeight="1" x14ac:dyDescent="0.25">
      <c r="A67" s="14" t="s">
        <v>20</v>
      </c>
      <c r="B67" s="68" t="s">
        <v>62</v>
      </c>
      <c r="C67" s="22" t="s">
        <v>60</v>
      </c>
      <c r="D67" s="24">
        <f t="shared" si="24"/>
        <v>350</v>
      </c>
      <c r="E67" s="24">
        <f t="shared" si="25"/>
        <v>162</v>
      </c>
      <c r="F67" s="14">
        <f t="shared" si="26"/>
        <v>512</v>
      </c>
      <c r="G67" s="25">
        <v>11</v>
      </c>
      <c r="H67" s="34"/>
      <c r="I67" s="26">
        <v>89</v>
      </c>
      <c r="J67" s="26">
        <v>79</v>
      </c>
      <c r="K67" s="26">
        <v>98</v>
      </c>
      <c r="L67" s="26">
        <v>84</v>
      </c>
      <c r="M67" s="20">
        <f t="shared" si="27"/>
        <v>350</v>
      </c>
      <c r="N67" s="26">
        <v>52</v>
      </c>
      <c r="O67" s="26">
        <v>42</v>
      </c>
      <c r="P67" s="26">
        <v>34</v>
      </c>
      <c r="Q67" s="26">
        <v>34</v>
      </c>
      <c r="R67" s="20">
        <f t="shared" si="28"/>
        <v>162</v>
      </c>
      <c r="S67" s="20">
        <f t="shared" si="29"/>
        <v>512</v>
      </c>
      <c r="T67" s="52"/>
      <c r="U67" s="50">
        <v>36765</v>
      </c>
    </row>
    <row r="68" spans="1:21" s="1" customFormat="1" ht="13.9" customHeight="1" x14ac:dyDescent="0.25">
      <c r="A68" s="14" t="s">
        <v>21</v>
      </c>
      <c r="B68" s="68" t="s">
        <v>63</v>
      </c>
      <c r="C68" s="22" t="s">
        <v>29</v>
      </c>
      <c r="D68" s="24">
        <f t="shared" si="24"/>
        <v>373</v>
      </c>
      <c r="E68" s="24">
        <f t="shared" si="25"/>
        <v>220</v>
      </c>
      <c r="F68" s="14">
        <f t="shared" si="26"/>
        <v>593</v>
      </c>
      <c r="G68" s="25">
        <v>3</v>
      </c>
      <c r="H68" s="34"/>
      <c r="I68" s="26">
        <v>94</v>
      </c>
      <c r="J68" s="26">
        <v>93</v>
      </c>
      <c r="K68" s="26">
        <v>93</v>
      </c>
      <c r="L68" s="26">
        <v>93</v>
      </c>
      <c r="M68" s="20">
        <f t="shared" si="27"/>
        <v>373</v>
      </c>
      <c r="N68" s="26">
        <v>62</v>
      </c>
      <c r="O68" s="26">
        <v>54</v>
      </c>
      <c r="P68" s="26">
        <v>56</v>
      </c>
      <c r="Q68" s="26">
        <v>48</v>
      </c>
      <c r="R68" s="20">
        <f t="shared" si="28"/>
        <v>220</v>
      </c>
      <c r="S68" s="20">
        <f t="shared" si="29"/>
        <v>593</v>
      </c>
      <c r="T68" s="52"/>
      <c r="U68" s="50">
        <v>37146</v>
      </c>
    </row>
    <row r="69" spans="1:21" s="1" customFormat="1" ht="13.9" customHeight="1" x14ac:dyDescent="0.25">
      <c r="A69" s="14" t="s">
        <v>50</v>
      </c>
      <c r="B69" s="68" t="s">
        <v>64</v>
      </c>
      <c r="C69" s="22" t="s">
        <v>29</v>
      </c>
      <c r="D69" s="24">
        <f t="shared" si="24"/>
        <v>335</v>
      </c>
      <c r="E69" s="24">
        <f t="shared" si="25"/>
        <v>141</v>
      </c>
      <c r="F69" s="14">
        <f t="shared" si="26"/>
        <v>476</v>
      </c>
      <c r="G69" s="25">
        <v>10</v>
      </c>
      <c r="H69" s="34"/>
      <c r="I69" s="26">
        <v>79</v>
      </c>
      <c r="J69" s="26">
        <v>88</v>
      </c>
      <c r="K69" s="26">
        <v>85</v>
      </c>
      <c r="L69" s="26">
        <v>83</v>
      </c>
      <c r="M69" s="20">
        <f t="shared" si="27"/>
        <v>335</v>
      </c>
      <c r="N69" s="26">
        <v>35</v>
      </c>
      <c r="O69" s="26">
        <v>25</v>
      </c>
      <c r="P69" s="26">
        <v>45</v>
      </c>
      <c r="Q69" s="26">
        <v>36</v>
      </c>
      <c r="R69" s="20">
        <f t="shared" si="28"/>
        <v>141</v>
      </c>
      <c r="S69" s="20">
        <f t="shared" si="29"/>
        <v>476</v>
      </c>
      <c r="T69" s="52"/>
      <c r="U69" s="50">
        <v>36489</v>
      </c>
    </row>
    <row r="70" spans="1:21" s="1" customFormat="1" ht="13.9" customHeight="1" x14ac:dyDescent="0.25">
      <c r="A70" s="14" t="s">
        <v>51</v>
      </c>
      <c r="B70" s="68" t="s">
        <v>65</v>
      </c>
      <c r="C70" s="22" t="s">
        <v>66</v>
      </c>
      <c r="D70" s="24">
        <f t="shared" si="24"/>
        <v>0</v>
      </c>
      <c r="E70" s="24">
        <f t="shared" si="25"/>
        <v>0</v>
      </c>
      <c r="F70" s="14">
        <f t="shared" si="26"/>
        <v>0</v>
      </c>
      <c r="G70" s="25"/>
      <c r="H70" s="34"/>
      <c r="I70" s="26"/>
      <c r="J70" s="26"/>
      <c r="K70" s="26"/>
      <c r="L70" s="26"/>
      <c r="M70" s="20">
        <f t="shared" si="27"/>
        <v>0</v>
      </c>
      <c r="N70" s="26"/>
      <c r="O70" s="26"/>
      <c r="P70" s="26"/>
      <c r="Q70" s="26"/>
      <c r="R70" s="20">
        <f t="shared" si="28"/>
        <v>0</v>
      </c>
      <c r="S70" s="20">
        <f t="shared" si="29"/>
        <v>0</v>
      </c>
      <c r="T70" s="52"/>
      <c r="U70" s="50">
        <v>37004</v>
      </c>
    </row>
    <row r="71" spans="1:21" s="1" customFormat="1" ht="13.9" customHeight="1" x14ac:dyDescent="0.25">
      <c r="A71" s="14" t="s">
        <v>52</v>
      </c>
      <c r="B71" s="68" t="s">
        <v>67</v>
      </c>
      <c r="C71" s="22" t="s">
        <v>45</v>
      </c>
      <c r="D71" s="24">
        <f t="shared" si="24"/>
        <v>336</v>
      </c>
      <c r="E71" s="24">
        <f t="shared" si="25"/>
        <v>188</v>
      </c>
      <c r="F71" s="14">
        <f t="shared" si="26"/>
        <v>524</v>
      </c>
      <c r="G71" s="25">
        <v>5</v>
      </c>
      <c r="H71" s="34"/>
      <c r="I71" s="26">
        <v>85</v>
      </c>
      <c r="J71" s="26">
        <v>86</v>
      </c>
      <c r="K71" s="26">
        <v>83</v>
      </c>
      <c r="L71" s="26">
        <v>82</v>
      </c>
      <c r="M71" s="20">
        <f t="shared" si="27"/>
        <v>336</v>
      </c>
      <c r="N71" s="26">
        <v>45</v>
      </c>
      <c r="O71" s="26">
        <v>45</v>
      </c>
      <c r="P71" s="26">
        <v>36</v>
      </c>
      <c r="Q71" s="26">
        <v>62</v>
      </c>
      <c r="R71" s="20">
        <f t="shared" si="28"/>
        <v>188</v>
      </c>
      <c r="S71" s="20">
        <f t="shared" si="29"/>
        <v>524</v>
      </c>
      <c r="T71" s="52"/>
      <c r="U71" s="50">
        <v>37173</v>
      </c>
    </row>
    <row r="72" spans="1:21" s="1" customFormat="1" ht="13.9" customHeight="1" x14ac:dyDescent="0.25">
      <c r="A72" s="14" t="s">
        <v>53</v>
      </c>
      <c r="B72" s="68" t="s">
        <v>68</v>
      </c>
      <c r="C72" s="22" t="s">
        <v>45</v>
      </c>
      <c r="D72" s="24">
        <f t="shared" si="24"/>
        <v>334</v>
      </c>
      <c r="E72" s="24">
        <f t="shared" si="25"/>
        <v>111</v>
      </c>
      <c r="F72" s="14">
        <f t="shared" si="26"/>
        <v>445</v>
      </c>
      <c r="G72" s="25">
        <v>11</v>
      </c>
      <c r="H72" s="34"/>
      <c r="I72" s="26">
        <v>90</v>
      </c>
      <c r="J72" s="26">
        <v>74</v>
      </c>
      <c r="K72" s="26">
        <v>86</v>
      </c>
      <c r="L72" s="26">
        <v>84</v>
      </c>
      <c r="M72" s="20">
        <f t="shared" si="27"/>
        <v>334</v>
      </c>
      <c r="N72" s="26">
        <v>17</v>
      </c>
      <c r="O72" s="26">
        <v>43</v>
      </c>
      <c r="P72" s="26">
        <v>30</v>
      </c>
      <c r="Q72" s="26">
        <v>21</v>
      </c>
      <c r="R72" s="20">
        <f t="shared" si="28"/>
        <v>111</v>
      </c>
      <c r="S72" s="20">
        <f t="shared" si="29"/>
        <v>445</v>
      </c>
      <c r="T72" s="52"/>
      <c r="U72" s="50">
        <v>37467</v>
      </c>
    </row>
    <row r="73" spans="1:21" s="1" customFormat="1" ht="13.9" customHeight="1" x14ac:dyDescent="0.25">
      <c r="A73" s="14" t="s">
        <v>54</v>
      </c>
      <c r="B73" s="68" t="s">
        <v>69</v>
      </c>
      <c r="C73" s="22" t="s">
        <v>45</v>
      </c>
      <c r="D73" s="24">
        <f t="shared" si="24"/>
        <v>349</v>
      </c>
      <c r="E73" s="24">
        <f t="shared" si="25"/>
        <v>148</v>
      </c>
      <c r="F73" s="14">
        <f t="shared" si="26"/>
        <v>497</v>
      </c>
      <c r="G73" s="25">
        <v>12</v>
      </c>
      <c r="H73" s="34"/>
      <c r="I73" s="26">
        <v>97</v>
      </c>
      <c r="J73" s="26">
        <v>85</v>
      </c>
      <c r="K73" s="26">
        <v>92</v>
      </c>
      <c r="L73" s="26">
        <v>75</v>
      </c>
      <c r="M73" s="20">
        <f t="shared" si="27"/>
        <v>349</v>
      </c>
      <c r="N73" s="26">
        <v>26</v>
      </c>
      <c r="O73" s="26">
        <v>44</v>
      </c>
      <c r="P73" s="26">
        <v>30</v>
      </c>
      <c r="Q73" s="26">
        <v>48</v>
      </c>
      <c r="R73" s="20">
        <f t="shared" si="28"/>
        <v>148</v>
      </c>
      <c r="S73" s="20">
        <f t="shared" si="29"/>
        <v>497</v>
      </c>
      <c r="T73" s="52"/>
      <c r="U73" s="50">
        <v>37482</v>
      </c>
    </row>
    <row r="74" spans="1:21" s="1" customFormat="1" ht="13.9" customHeight="1" x14ac:dyDescent="0.25">
      <c r="A74" s="14" t="s">
        <v>70</v>
      </c>
      <c r="B74" s="68" t="s">
        <v>71</v>
      </c>
      <c r="C74" s="22" t="s">
        <v>72</v>
      </c>
      <c r="D74" s="24">
        <f t="shared" si="24"/>
        <v>335</v>
      </c>
      <c r="E74" s="24">
        <f t="shared" si="25"/>
        <v>136</v>
      </c>
      <c r="F74" s="14">
        <f t="shared" si="26"/>
        <v>471</v>
      </c>
      <c r="G74" s="25">
        <v>11</v>
      </c>
      <c r="H74" s="34"/>
      <c r="I74" s="26">
        <v>84</v>
      </c>
      <c r="J74" s="26">
        <v>76</v>
      </c>
      <c r="K74" s="26">
        <v>87</v>
      </c>
      <c r="L74" s="26">
        <v>88</v>
      </c>
      <c r="M74" s="20">
        <f t="shared" si="27"/>
        <v>335</v>
      </c>
      <c r="N74" s="26">
        <v>34</v>
      </c>
      <c r="O74" s="26">
        <v>51</v>
      </c>
      <c r="P74" s="26">
        <v>26</v>
      </c>
      <c r="Q74" s="26">
        <v>25</v>
      </c>
      <c r="R74" s="20">
        <f t="shared" si="28"/>
        <v>136</v>
      </c>
      <c r="S74" s="20">
        <f t="shared" si="29"/>
        <v>471</v>
      </c>
      <c r="T74" s="52"/>
      <c r="U74" s="50">
        <v>36767</v>
      </c>
    </row>
    <row r="75" spans="1:21" s="1" customFormat="1" ht="18" customHeight="1" x14ac:dyDescent="0.25">
      <c r="A75" s="186" t="s">
        <v>73</v>
      </c>
      <c r="B75" s="186"/>
      <c r="C75" s="186"/>
      <c r="D75" s="186"/>
      <c r="E75" s="186"/>
      <c r="F75" s="186"/>
      <c r="G75" s="186"/>
      <c r="H75" s="124"/>
      <c r="I75" s="171" t="s">
        <v>2</v>
      </c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24"/>
      <c r="U75" s="10"/>
    </row>
    <row r="76" spans="1:21" s="1" customFormat="1" ht="13.9" customHeight="1" x14ac:dyDescent="0.25">
      <c r="A76" s="14" t="s">
        <v>3</v>
      </c>
      <c r="B76" s="93" t="s">
        <v>4</v>
      </c>
      <c r="C76" s="16" t="s">
        <v>5</v>
      </c>
      <c r="D76" s="17" t="s">
        <v>6</v>
      </c>
      <c r="E76" s="14" t="s">
        <v>7</v>
      </c>
      <c r="F76" s="14">
        <v>120</v>
      </c>
      <c r="G76" s="18" t="s">
        <v>8</v>
      </c>
      <c r="H76" s="34"/>
      <c r="I76" s="165" t="s">
        <v>6</v>
      </c>
      <c r="J76" s="166"/>
      <c r="K76" s="166"/>
      <c r="L76" s="167"/>
      <c r="M76" s="20" t="s">
        <v>9</v>
      </c>
      <c r="N76" s="183" t="s">
        <v>10</v>
      </c>
      <c r="O76" s="184"/>
      <c r="P76" s="184"/>
      <c r="Q76" s="185"/>
      <c r="R76" s="20" t="s">
        <v>9</v>
      </c>
      <c r="S76" s="20" t="s">
        <v>23</v>
      </c>
      <c r="T76" s="19"/>
      <c r="U76" s="20" t="s">
        <v>12</v>
      </c>
    </row>
    <row r="77" spans="1:21" s="1" customFormat="1" ht="13.9" customHeight="1" x14ac:dyDescent="0.25">
      <c r="A77" s="14" t="s">
        <v>15</v>
      </c>
      <c r="B77" s="68" t="s">
        <v>74</v>
      </c>
      <c r="C77" s="22" t="s">
        <v>45</v>
      </c>
      <c r="D77" s="24">
        <f t="shared" ref="D77:D82" si="30">M77</f>
        <v>0</v>
      </c>
      <c r="E77" s="24">
        <f t="shared" ref="E77:E82" si="31">R77</f>
        <v>0</v>
      </c>
      <c r="F77" s="14">
        <f t="shared" ref="F77:F82" si="32">SUM(D77:E77)</f>
        <v>0</v>
      </c>
      <c r="G77" s="25"/>
      <c r="H77" s="34"/>
      <c r="I77" s="26"/>
      <c r="J77" s="26"/>
      <c r="K77" s="26"/>
      <c r="L77" s="26"/>
      <c r="M77" s="20">
        <f t="shared" ref="M77:M82" si="33">SUM(I77:L77)</f>
        <v>0</v>
      </c>
      <c r="N77" s="26"/>
      <c r="O77" s="26"/>
      <c r="P77" s="26"/>
      <c r="Q77" s="26"/>
      <c r="R77" s="20">
        <f t="shared" ref="R77:R82" si="34">SUM(N77:Q77)</f>
        <v>0</v>
      </c>
      <c r="S77" s="20">
        <f t="shared" ref="S77:S82" si="35">SUM(R77,M77)</f>
        <v>0</v>
      </c>
      <c r="T77" s="52"/>
      <c r="U77" s="50">
        <v>37520</v>
      </c>
    </row>
    <row r="78" spans="1:21" s="1" customFormat="1" ht="13.9" customHeight="1" x14ac:dyDescent="0.25">
      <c r="A78" s="14" t="s">
        <v>16</v>
      </c>
      <c r="B78" s="68" t="s">
        <v>75</v>
      </c>
      <c r="C78" s="22" t="s">
        <v>45</v>
      </c>
      <c r="D78" s="24">
        <f t="shared" si="30"/>
        <v>308</v>
      </c>
      <c r="E78" s="24">
        <f t="shared" si="31"/>
        <v>171</v>
      </c>
      <c r="F78" s="14">
        <f t="shared" si="32"/>
        <v>479</v>
      </c>
      <c r="G78" s="25">
        <v>7</v>
      </c>
      <c r="H78" s="34"/>
      <c r="I78" s="26">
        <v>66</v>
      </c>
      <c r="J78" s="26">
        <v>81</v>
      </c>
      <c r="K78" s="26">
        <v>82</v>
      </c>
      <c r="L78" s="26">
        <v>79</v>
      </c>
      <c r="M78" s="20">
        <f t="shared" si="33"/>
        <v>308</v>
      </c>
      <c r="N78" s="26">
        <v>44</v>
      </c>
      <c r="O78" s="26">
        <v>36</v>
      </c>
      <c r="P78" s="26">
        <v>39</v>
      </c>
      <c r="Q78" s="26">
        <v>52</v>
      </c>
      <c r="R78" s="20">
        <f t="shared" si="34"/>
        <v>171</v>
      </c>
      <c r="S78" s="20">
        <f t="shared" si="35"/>
        <v>479</v>
      </c>
      <c r="T78" s="52"/>
      <c r="U78" s="50">
        <v>37504</v>
      </c>
    </row>
    <row r="79" spans="1:21" s="1" customFormat="1" ht="13.9" customHeight="1" x14ac:dyDescent="0.25">
      <c r="A79" s="14" t="s">
        <v>17</v>
      </c>
      <c r="B79" s="97" t="s">
        <v>76</v>
      </c>
      <c r="C79" s="22" t="s">
        <v>77</v>
      </c>
      <c r="D79" s="24">
        <f t="shared" si="30"/>
        <v>382</v>
      </c>
      <c r="E79" s="24">
        <f t="shared" si="31"/>
        <v>198</v>
      </c>
      <c r="F79" s="14">
        <f t="shared" si="32"/>
        <v>580</v>
      </c>
      <c r="G79" s="25">
        <v>5</v>
      </c>
      <c r="H79" s="34"/>
      <c r="I79" s="26">
        <v>101</v>
      </c>
      <c r="J79" s="26">
        <v>94</v>
      </c>
      <c r="K79" s="26">
        <v>91</v>
      </c>
      <c r="L79" s="26">
        <v>96</v>
      </c>
      <c r="M79" s="20">
        <f t="shared" si="33"/>
        <v>382</v>
      </c>
      <c r="N79" s="26">
        <v>55</v>
      </c>
      <c r="O79" s="26">
        <v>47</v>
      </c>
      <c r="P79" s="26">
        <v>39</v>
      </c>
      <c r="Q79" s="26">
        <v>57</v>
      </c>
      <c r="R79" s="20">
        <f t="shared" si="34"/>
        <v>198</v>
      </c>
      <c r="S79" s="20">
        <f t="shared" si="35"/>
        <v>580</v>
      </c>
      <c r="T79" s="52"/>
      <c r="U79" s="50">
        <v>37718</v>
      </c>
    </row>
    <row r="80" spans="1:21" s="1" customFormat="1" ht="13.9" customHeight="1" x14ac:dyDescent="0.25">
      <c r="A80" s="14" t="s">
        <v>18</v>
      </c>
      <c r="B80" s="68" t="s">
        <v>78</v>
      </c>
      <c r="C80" s="22" t="s">
        <v>77</v>
      </c>
      <c r="D80" s="24">
        <f t="shared" si="30"/>
        <v>343</v>
      </c>
      <c r="E80" s="24">
        <f t="shared" si="31"/>
        <v>202</v>
      </c>
      <c r="F80" s="14">
        <f t="shared" si="32"/>
        <v>545</v>
      </c>
      <c r="G80" s="25">
        <v>7</v>
      </c>
      <c r="H80" s="34"/>
      <c r="I80" s="26">
        <v>82</v>
      </c>
      <c r="J80" s="26">
        <v>78</v>
      </c>
      <c r="K80" s="26">
        <v>94</v>
      </c>
      <c r="L80" s="26">
        <v>89</v>
      </c>
      <c r="M80" s="20">
        <f t="shared" si="33"/>
        <v>343</v>
      </c>
      <c r="N80" s="26">
        <v>59</v>
      </c>
      <c r="O80" s="26">
        <v>41</v>
      </c>
      <c r="P80" s="26">
        <v>47</v>
      </c>
      <c r="Q80" s="26">
        <v>55</v>
      </c>
      <c r="R80" s="20">
        <f t="shared" si="34"/>
        <v>202</v>
      </c>
      <c r="S80" s="20">
        <f t="shared" si="35"/>
        <v>545</v>
      </c>
      <c r="T80" s="52"/>
      <c r="U80" s="50">
        <v>37015</v>
      </c>
    </row>
    <row r="81" spans="1:21" s="1" customFormat="1" ht="13.9" customHeight="1" x14ac:dyDescent="0.25">
      <c r="A81" s="14" t="s">
        <v>19</v>
      </c>
      <c r="B81" s="68" t="s">
        <v>79</v>
      </c>
      <c r="C81" s="22" t="s">
        <v>77</v>
      </c>
      <c r="D81" s="24">
        <f t="shared" si="30"/>
        <v>302</v>
      </c>
      <c r="E81" s="24">
        <f t="shared" si="31"/>
        <v>173</v>
      </c>
      <c r="F81" s="14">
        <f t="shared" si="32"/>
        <v>475</v>
      </c>
      <c r="G81" s="25">
        <v>14</v>
      </c>
      <c r="H81" s="34"/>
      <c r="I81" s="26">
        <v>77</v>
      </c>
      <c r="J81" s="26">
        <v>70</v>
      </c>
      <c r="K81" s="26">
        <v>81</v>
      </c>
      <c r="L81" s="26">
        <v>74</v>
      </c>
      <c r="M81" s="20">
        <f t="shared" si="33"/>
        <v>302</v>
      </c>
      <c r="N81" s="26">
        <v>49</v>
      </c>
      <c r="O81" s="26">
        <v>35</v>
      </c>
      <c r="P81" s="26">
        <v>45</v>
      </c>
      <c r="Q81" s="26">
        <v>44</v>
      </c>
      <c r="R81" s="20">
        <f t="shared" si="34"/>
        <v>173</v>
      </c>
      <c r="S81" s="20">
        <f t="shared" si="35"/>
        <v>475</v>
      </c>
      <c r="T81" s="52"/>
      <c r="U81" s="50">
        <v>36688</v>
      </c>
    </row>
    <row r="82" spans="1:21" s="1" customFormat="1" ht="13.9" customHeight="1" x14ac:dyDescent="0.25">
      <c r="A82" s="14" t="s">
        <v>20</v>
      </c>
      <c r="B82" s="68" t="s">
        <v>80</v>
      </c>
      <c r="C82" s="22" t="s">
        <v>77</v>
      </c>
      <c r="D82" s="24">
        <f t="shared" si="30"/>
        <v>320</v>
      </c>
      <c r="E82" s="24">
        <f t="shared" si="31"/>
        <v>190</v>
      </c>
      <c r="F82" s="14">
        <f t="shared" si="32"/>
        <v>510</v>
      </c>
      <c r="G82" s="25">
        <v>7</v>
      </c>
      <c r="H82" s="34"/>
      <c r="I82" s="26">
        <v>84</v>
      </c>
      <c r="J82" s="26">
        <v>78</v>
      </c>
      <c r="K82" s="26">
        <v>78</v>
      </c>
      <c r="L82" s="26">
        <v>80</v>
      </c>
      <c r="M82" s="20">
        <f t="shared" si="33"/>
        <v>320</v>
      </c>
      <c r="N82" s="26">
        <v>41</v>
      </c>
      <c r="O82" s="26">
        <v>39</v>
      </c>
      <c r="P82" s="26">
        <v>57</v>
      </c>
      <c r="Q82" s="26">
        <v>53</v>
      </c>
      <c r="R82" s="20">
        <f t="shared" si="34"/>
        <v>190</v>
      </c>
      <c r="S82" s="20">
        <f t="shared" si="35"/>
        <v>510</v>
      </c>
      <c r="T82" s="52"/>
      <c r="U82" s="50">
        <v>36546</v>
      </c>
    </row>
    <row r="83" spans="1:21" s="1" customFormat="1" x14ac:dyDescent="0.25">
      <c r="A83" s="54"/>
      <c r="B83" s="119"/>
      <c r="C83" s="56"/>
      <c r="D83" s="57"/>
      <c r="E83" s="57"/>
      <c r="F83" s="54"/>
      <c r="G83" s="58"/>
      <c r="H83" s="2"/>
      <c r="K83" s="6"/>
      <c r="L83" s="6"/>
      <c r="M83" s="7"/>
      <c r="N83" s="8"/>
      <c r="O83" s="8"/>
      <c r="P83" s="6"/>
      <c r="Q83" s="6"/>
      <c r="R83" s="7"/>
      <c r="S83" s="9"/>
      <c r="T83" s="2"/>
      <c r="U83" s="10"/>
    </row>
    <row r="84" spans="1:21" s="1" customFormat="1" ht="15" customHeight="1" x14ac:dyDescent="0.25">
      <c r="A84" s="54"/>
      <c r="B84" s="168" t="s">
        <v>136</v>
      </c>
      <c r="C84" s="168"/>
      <c r="D84" s="57"/>
      <c r="E84" s="168" t="s">
        <v>81</v>
      </c>
      <c r="F84" s="168"/>
      <c r="G84" s="168"/>
      <c r="H84" s="2"/>
      <c r="K84" s="6"/>
      <c r="L84" s="6"/>
      <c r="M84" s="7"/>
      <c r="N84" s="8"/>
      <c r="O84" s="8"/>
      <c r="P84" s="6"/>
      <c r="Q84" s="6"/>
      <c r="R84" s="7"/>
      <c r="S84" s="9"/>
      <c r="T84" s="2"/>
      <c r="U84" s="10"/>
    </row>
  </sheetData>
  <mergeCells count="35">
    <mergeCell ref="I76:L76"/>
    <mergeCell ref="N76:Q76"/>
    <mergeCell ref="B84:C84"/>
    <mergeCell ref="E84:G84"/>
    <mergeCell ref="A60:G60"/>
    <mergeCell ref="I60:S60"/>
    <mergeCell ref="I61:L61"/>
    <mergeCell ref="N61:Q61"/>
    <mergeCell ref="A75:G75"/>
    <mergeCell ref="I75:S75"/>
    <mergeCell ref="I46:L46"/>
    <mergeCell ref="N46:Q46"/>
    <mergeCell ref="A25:G25"/>
    <mergeCell ref="I25:S25"/>
    <mergeCell ref="I26:L26"/>
    <mergeCell ref="N26:Q26"/>
    <mergeCell ref="A31:G31"/>
    <mergeCell ref="I31:S31"/>
    <mergeCell ref="I32:L32"/>
    <mergeCell ref="N32:Q32"/>
    <mergeCell ref="A45:G45"/>
    <mergeCell ref="I45:S45"/>
    <mergeCell ref="I9:L9"/>
    <mergeCell ref="N9:Q9"/>
    <mergeCell ref="A18:G18"/>
    <mergeCell ref="I18:S18"/>
    <mergeCell ref="I19:L19"/>
    <mergeCell ref="N19:Q19"/>
    <mergeCell ref="A8:G8"/>
    <mergeCell ref="I8:S8"/>
    <mergeCell ref="A1:U1"/>
    <mergeCell ref="A3:G3"/>
    <mergeCell ref="I3:S3"/>
    <mergeCell ref="I5:L5"/>
    <mergeCell ref="N5:Q5"/>
  </mergeCells>
  <printOptions horizontalCentered="1"/>
  <pageMargins left="0.19685039370078741" right="0.19685039370078741" top="0.15748031496062992" bottom="0.15748031496062992" header="0.31496062992125984" footer="0.31496062992125984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"/>
  <sheetViews>
    <sheetView workbookViewId="0">
      <selection sqref="A1:U1"/>
    </sheetView>
  </sheetViews>
  <sheetFormatPr defaultRowHeight="15" x14ac:dyDescent="0.25"/>
  <cols>
    <col min="1" max="1" width="3.7109375" customWidth="1"/>
    <col min="2" max="2" width="24.7109375" style="130" customWidth="1"/>
    <col min="3" max="3" width="18.7109375" customWidth="1"/>
    <col min="4" max="5" width="4.7109375" customWidth="1"/>
    <col min="6" max="6" width="6.7109375" customWidth="1"/>
    <col min="7" max="7" width="4.7109375" customWidth="1"/>
    <col min="8" max="8" width="1.7109375" customWidth="1"/>
    <col min="9" max="12" width="4.7109375" customWidth="1"/>
    <col min="13" max="13" width="6.7109375" customWidth="1"/>
    <col min="14" max="17" width="4.7109375" customWidth="1"/>
    <col min="18" max="19" width="6.7109375" customWidth="1"/>
    <col min="20" max="20" width="1.7109375" customWidth="1"/>
    <col min="21" max="21" width="9.7109375" customWidth="1"/>
  </cols>
  <sheetData>
    <row r="1" spans="1:22" s="2" customFormat="1" ht="15" customHeight="1" x14ac:dyDescent="0.25">
      <c r="A1" s="171" t="s">
        <v>139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"/>
    </row>
    <row r="2" spans="1:22" s="2" customFormat="1" ht="4.1500000000000004" customHeight="1" x14ac:dyDescent="0.25">
      <c r="A2" s="3"/>
      <c r="B2" s="5"/>
      <c r="C2" s="4"/>
      <c r="D2" s="3"/>
      <c r="E2" s="3"/>
      <c r="F2" s="3"/>
      <c r="G2" s="5"/>
      <c r="I2" s="1"/>
      <c r="J2" s="1"/>
      <c r="K2" s="6"/>
      <c r="L2" s="6"/>
      <c r="M2" s="7"/>
      <c r="N2" s="8"/>
      <c r="O2" s="8"/>
      <c r="P2" s="6"/>
      <c r="Q2" s="6"/>
      <c r="R2" s="7"/>
      <c r="S2" s="9"/>
      <c r="U2" s="10"/>
      <c r="V2" s="1"/>
    </row>
    <row r="3" spans="1:22" s="2" customFormat="1" ht="15" customHeight="1" x14ac:dyDescent="0.25">
      <c r="A3" s="169" t="s">
        <v>1</v>
      </c>
      <c r="B3" s="169"/>
      <c r="C3" s="169"/>
      <c r="D3" s="169"/>
      <c r="E3" s="169"/>
      <c r="F3" s="169"/>
      <c r="G3" s="169"/>
      <c r="H3" s="11"/>
      <c r="I3" s="171" t="s">
        <v>2</v>
      </c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1"/>
      <c r="U3" s="12"/>
      <c r="V3" s="1"/>
    </row>
    <row r="4" spans="1:22" s="2" customFormat="1" ht="4.1500000000000004" customHeight="1" x14ac:dyDescent="0.25">
      <c r="A4" s="3"/>
      <c r="B4" s="5"/>
      <c r="C4" s="4"/>
      <c r="D4" s="3"/>
      <c r="E4" s="3"/>
      <c r="F4" s="3"/>
      <c r="G4" s="5"/>
      <c r="I4" s="1"/>
      <c r="J4" s="1"/>
      <c r="K4" s="6"/>
      <c r="L4" s="6"/>
      <c r="M4" s="7"/>
      <c r="N4" s="8"/>
      <c r="O4" s="8"/>
      <c r="P4" s="6"/>
      <c r="Q4" s="6"/>
      <c r="R4" s="7"/>
      <c r="S4" s="9"/>
      <c r="T4" s="13"/>
      <c r="U4" s="12"/>
      <c r="V4" s="1"/>
    </row>
    <row r="5" spans="1:22" s="2" customFormat="1" ht="13.9" customHeight="1" x14ac:dyDescent="0.25">
      <c r="A5" s="14" t="s">
        <v>3</v>
      </c>
      <c r="B5" s="93" t="s">
        <v>4</v>
      </c>
      <c r="C5" s="16" t="s">
        <v>5</v>
      </c>
      <c r="D5" s="17" t="s">
        <v>6</v>
      </c>
      <c r="E5" s="14" t="s">
        <v>7</v>
      </c>
      <c r="F5" s="14">
        <v>60</v>
      </c>
      <c r="G5" s="18" t="s">
        <v>8</v>
      </c>
      <c r="H5" s="19"/>
      <c r="I5" s="165" t="s">
        <v>6</v>
      </c>
      <c r="J5" s="166"/>
      <c r="K5" s="166"/>
      <c r="L5" s="167"/>
      <c r="M5" s="20" t="s">
        <v>9</v>
      </c>
      <c r="N5" s="183" t="s">
        <v>10</v>
      </c>
      <c r="O5" s="184"/>
      <c r="P5" s="184"/>
      <c r="Q5" s="185"/>
      <c r="R5" s="20" t="s">
        <v>9</v>
      </c>
      <c r="S5" s="20" t="s">
        <v>11</v>
      </c>
      <c r="T5" s="19"/>
      <c r="U5" s="20" t="s">
        <v>12</v>
      </c>
      <c r="V5" s="1"/>
    </row>
    <row r="6" spans="1:22" s="2" customFormat="1" ht="13.9" customHeight="1" x14ac:dyDescent="0.25">
      <c r="A6" s="14"/>
      <c r="B6" s="97"/>
      <c r="C6" s="22"/>
      <c r="D6" s="23">
        <f>M6</f>
        <v>0</v>
      </c>
      <c r="E6" s="24">
        <f>R6</f>
        <v>0</v>
      </c>
      <c r="F6" s="14">
        <f>SUM(D6:E6)</f>
        <v>0</v>
      </c>
      <c r="G6" s="25"/>
      <c r="H6" s="19"/>
      <c r="I6" s="26"/>
      <c r="J6" s="26"/>
      <c r="K6" s="27"/>
      <c r="L6" s="27"/>
      <c r="M6" s="20">
        <f>SUM(I6:L6)</f>
        <v>0</v>
      </c>
      <c r="N6" s="26"/>
      <c r="O6" s="26"/>
      <c r="P6" s="27"/>
      <c r="Q6" s="27"/>
      <c r="R6" s="20">
        <f>SUM(N6:Q6)</f>
        <v>0</v>
      </c>
      <c r="S6" s="20">
        <f>SUM(R6,M6)</f>
        <v>0</v>
      </c>
      <c r="T6" s="13"/>
      <c r="U6" s="28"/>
      <c r="V6" s="1"/>
    </row>
    <row r="7" spans="1:22" s="2" customFormat="1" ht="4.1500000000000004" customHeight="1" x14ac:dyDescent="0.25">
      <c r="A7" s="3"/>
      <c r="B7" s="103"/>
      <c r="C7" s="30"/>
      <c r="D7" s="31"/>
      <c r="E7" s="31"/>
      <c r="F7" s="3"/>
      <c r="G7" s="32"/>
      <c r="H7" s="19"/>
      <c r="I7" s="8"/>
      <c r="J7" s="8"/>
      <c r="K7" s="8"/>
      <c r="L7" s="8"/>
      <c r="M7" s="7"/>
      <c r="N7" s="8"/>
      <c r="O7" s="8"/>
      <c r="P7" s="8"/>
      <c r="Q7" s="8"/>
      <c r="R7" s="7"/>
      <c r="S7" s="7"/>
      <c r="T7" s="13"/>
      <c r="U7" s="33"/>
      <c r="V7" s="1"/>
    </row>
    <row r="8" spans="1:22" s="2" customFormat="1" ht="15" customHeight="1" x14ac:dyDescent="0.25">
      <c r="A8" s="169" t="s">
        <v>13</v>
      </c>
      <c r="B8" s="169"/>
      <c r="C8" s="169"/>
      <c r="D8" s="169"/>
      <c r="E8" s="169"/>
      <c r="F8" s="169"/>
      <c r="G8" s="169"/>
      <c r="H8" s="34"/>
      <c r="I8" s="171" t="s">
        <v>2</v>
      </c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34"/>
      <c r="U8" s="35"/>
      <c r="V8" s="1"/>
    </row>
    <row r="9" spans="1:22" s="2" customFormat="1" ht="13.9" customHeight="1" x14ac:dyDescent="0.25">
      <c r="A9" s="14" t="s">
        <v>3</v>
      </c>
      <c r="B9" s="93" t="s">
        <v>4</v>
      </c>
      <c r="C9" s="16" t="s">
        <v>5</v>
      </c>
      <c r="D9" s="17" t="s">
        <v>6</v>
      </c>
      <c r="E9" s="14" t="s">
        <v>7</v>
      </c>
      <c r="F9" s="14" t="s">
        <v>14</v>
      </c>
      <c r="G9" s="18" t="s">
        <v>8</v>
      </c>
      <c r="H9" s="34"/>
      <c r="I9" s="165" t="s">
        <v>6</v>
      </c>
      <c r="J9" s="166"/>
      <c r="K9" s="166"/>
      <c r="L9" s="167"/>
      <c r="M9" s="20" t="s">
        <v>9</v>
      </c>
      <c r="N9" s="183" t="s">
        <v>10</v>
      </c>
      <c r="O9" s="184"/>
      <c r="P9" s="184"/>
      <c r="Q9" s="185"/>
      <c r="R9" s="20" t="s">
        <v>9</v>
      </c>
      <c r="S9" s="20" t="s">
        <v>11</v>
      </c>
      <c r="T9" s="19"/>
      <c r="U9" s="20" t="s">
        <v>12</v>
      </c>
      <c r="V9" s="1"/>
    </row>
    <row r="10" spans="1:22" s="2" customFormat="1" ht="13.9" customHeight="1" x14ac:dyDescent="0.25">
      <c r="A10" s="14" t="s">
        <v>15</v>
      </c>
      <c r="B10" s="97" t="s">
        <v>88</v>
      </c>
      <c r="C10" s="22" t="s">
        <v>45</v>
      </c>
      <c r="D10" s="23">
        <f>M10</f>
        <v>0</v>
      </c>
      <c r="E10" s="24">
        <f>R10</f>
        <v>0</v>
      </c>
      <c r="F10" s="14">
        <f>SUM(D10:E10)</f>
        <v>0</v>
      </c>
      <c r="G10" s="25"/>
      <c r="H10" s="19"/>
      <c r="I10" s="26"/>
      <c r="J10" s="26"/>
      <c r="K10" s="27"/>
      <c r="L10" s="27"/>
      <c r="M10" s="20">
        <f>SUM(I10:L10)</f>
        <v>0</v>
      </c>
      <c r="N10" s="26"/>
      <c r="O10" s="26"/>
      <c r="P10" s="27"/>
      <c r="Q10" s="27"/>
      <c r="R10" s="20">
        <f>SUM(N10:Q10)</f>
        <v>0</v>
      </c>
      <c r="S10" s="20">
        <f>SUM(R10,M10)</f>
        <v>0</v>
      </c>
      <c r="T10" s="13"/>
      <c r="U10" s="28">
        <v>38402</v>
      </c>
      <c r="V10" s="1"/>
    </row>
    <row r="11" spans="1:22" s="2" customFormat="1" ht="13.9" customHeight="1" x14ac:dyDescent="0.25">
      <c r="A11" s="14" t="s">
        <v>16</v>
      </c>
      <c r="B11" s="97" t="s">
        <v>89</v>
      </c>
      <c r="C11" s="22" t="s">
        <v>29</v>
      </c>
      <c r="D11" s="23">
        <f t="shared" ref="D11:D16" si="0">M11</f>
        <v>0</v>
      </c>
      <c r="E11" s="24">
        <f t="shared" ref="E11:E16" si="1">R11</f>
        <v>0</v>
      </c>
      <c r="F11" s="14">
        <f t="shared" ref="F11:F16" si="2">SUM(D11:E11)</f>
        <v>0</v>
      </c>
      <c r="G11" s="25"/>
      <c r="H11" s="19"/>
      <c r="I11" s="26"/>
      <c r="J11" s="26"/>
      <c r="K11" s="27"/>
      <c r="L11" s="27"/>
      <c r="M11" s="20">
        <f t="shared" ref="M11:M14" si="3">SUM(I11:L11)</f>
        <v>0</v>
      </c>
      <c r="N11" s="26"/>
      <c r="O11" s="26"/>
      <c r="P11" s="27"/>
      <c r="Q11" s="27"/>
      <c r="R11" s="20">
        <f t="shared" ref="R11:R16" si="4">SUM(N11:Q11)</f>
        <v>0</v>
      </c>
      <c r="S11" s="20">
        <f t="shared" ref="S11:S16" si="5">SUM(R11,M11)</f>
        <v>0</v>
      </c>
      <c r="T11" s="13"/>
      <c r="U11" s="28">
        <v>38092</v>
      </c>
      <c r="V11" s="1"/>
    </row>
    <row r="12" spans="1:22" s="2" customFormat="1" ht="13.9" customHeight="1" x14ac:dyDescent="0.25">
      <c r="A12" s="14" t="s">
        <v>17</v>
      </c>
      <c r="B12" s="97" t="s">
        <v>90</v>
      </c>
      <c r="C12" s="22" t="s">
        <v>34</v>
      </c>
      <c r="D12" s="23">
        <f t="shared" si="0"/>
        <v>0</v>
      </c>
      <c r="E12" s="24">
        <f t="shared" si="1"/>
        <v>0</v>
      </c>
      <c r="F12" s="14">
        <f t="shared" si="2"/>
        <v>0</v>
      </c>
      <c r="G12" s="25"/>
      <c r="H12" s="19"/>
      <c r="I12" s="26"/>
      <c r="J12" s="26"/>
      <c r="K12" s="27"/>
      <c r="L12" s="27"/>
      <c r="M12" s="20">
        <f t="shared" si="3"/>
        <v>0</v>
      </c>
      <c r="N12" s="26"/>
      <c r="O12" s="26"/>
      <c r="P12" s="27"/>
      <c r="Q12" s="27"/>
      <c r="R12" s="20">
        <f t="shared" si="4"/>
        <v>0</v>
      </c>
      <c r="S12" s="20">
        <f t="shared" si="5"/>
        <v>0</v>
      </c>
      <c r="T12" s="13"/>
      <c r="U12" s="28">
        <v>38604</v>
      </c>
      <c r="V12" s="1"/>
    </row>
    <row r="13" spans="1:22" s="2" customFormat="1" ht="13.9" customHeight="1" x14ac:dyDescent="0.25">
      <c r="A13" s="14" t="s">
        <v>18</v>
      </c>
      <c r="B13" s="97" t="s">
        <v>91</v>
      </c>
      <c r="C13" s="22" t="s">
        <v>34</v>
      </c>
      <c r="D13" s="23">
        <f t="shared" si="0"/>
        <v>0</v>
      </c>
      <c r="E13" s="24">
        <f t="shared" si="1"/>
        <v>0</v>
      </c>
      <c r="F13" s="14">
        <f t="shared" si="2"/>
        <v>0</v>
      </c>
      <c r="G13" s="25"/>
      <c r="H13" s="19"/>
      <c r="I13" s="26"/>
      <c r="J13" s="26"/>
      <c r="K13" s="27"/>
      <c r="L13" s="27"/>
      <c r="M13" s="20">
        <f t="shared" si="3"/>
        <v>0</v>
      </c>
      <c r="N13" s="26"/>
      <c r="O13" s="26"/>
      <c r="P13" s="27"/>
      <c r="Q13" s="27"/>
      <c r="R13" s="20">
        <f t="shared" si="4"/>
        <v>0</v>
      </c>
      <c r="S13" s="20">
        <f t="shared" si="5"/>
        <v>0</v>
      </c>
      <c r="T13" s="13"/>
      <c r="U13" s="28">
        <v>38589</v>
      </c>
      <c r="V13" s="1"/>
    </row>
    <row r="14" spans="1:22" s="2" customFormat="1" ht="13.9" customHeight="1" x14ac:dyDescent="0.25">
      <c r="A14" s="14" t="s">
        <v>19</v>
      </c>
      <c r="B14" s="97" t="s">
        <v>92</v>
      </c>
      <c r="C14" s="22" t="s">
        <v>34</v>
      </c>
      <c r="D14" s="23">
        <f t="shared" si="0"/>
        <v>0</v>
      </c>
      <c r="E14" s="24">
        <f t="shared" si="1"/>
        <v>0</v>
      </c>
      <c r="F14" s="14">
        <f t="shared" si="2"/>
        <v>0</v>
      </c>
      <c r="G14" s="25"/>
      <c r="H14" s="19"/>
      <c r="I14" s="26"/>
      <c r="J14" s="26"/>
      <c r="K14" s="27"/>
      <c r="L14" s="27"/>
      <c r="M14" s="20">
        <f t="shared" si="3"/>
        <v>0</v>
      </c>
      <c r="N14" s="26"/>
      <c r="O14" s="26"/>
      <c r="P14" s="27"/>
      <c r="Q14" s="27"/>
      <c r="R14" s="20">
        <f t="shared" si="4"/>
        <v>0</v>
      </c>
      <c r="S14" s="20">
        <f t="shared" si="5"/>
        <v>0</v>
      </c>
      <c r="T14" s="13"/>
      <c r="U14" s="28">
        <v>37914</v>
      </c>
      <c r="V14" s="1"/>
    </row>
    <row r="15" spans="1:22" s="2" customFormat="1" ht="13.9" customHeight="1" x14ac:dyDescent="0.25">
      <c r="A15" s="14" t="s">
        <v>20</v>
      </c>
      <c r="B15" s="97" t="s">
        <v>93</v>
      </c>
      <c r="C15" s="22" t="s">
        <v>34</v>
      </c>
      <c r="D15" s="23">
        <f t="shared" si="0"/>
        <v>0</v>
      </c>
      <c r="E15" s="24">
        <f t="shared" si="1"/>
        <v>0</v>
      </c>
      <c r="F15" s="14">
        <f t="shared" si="2"/>
        <v>0</v>
      </c>
      <c r="G15" s="25"/>
      <c r="H15" s="19"/>
      <c r="I15" s="26"/>
      <c r="J15" s="26"/>
      <c r="K15" s="27"/>
      <c r="L15" s="27"/>
      <c r="M15" s="20">
        <f>SUM(I15:L15)</f>
        <v>0</v>
      </c>
      <c r="N15" s="26"/>
      <c r="O15" s="26"/>
      <c r="P15" s="27"/>
      <c r="Q15" s="27"/>
      <c r="R15" s="20">
        <f t="shared" si="4"/>
        <v>0</v>
      </c>
      <c r="S15" s="20">
        <f t="shared" si="5"/>
        <v>0</v>
      </c>
      <c r="T15" s="13"/>
      <c r="U15" s="28">
        <v>38273</v>
      </c>
      <c r="V15" s="1"/>
    </row>
    <row r="16" spans="1:22" s="2" customFormat="1" ht="13.9" customHeight="1" x14ac:dyDescent="0.25">
      <c r="A16" s="14" t="s">
        <v>21</v>
      </c>
      <c r="B16" s="97" t="s">
        <v>94</v>
      </c>
      <c r="C16" s="22" t="s">
        <v>34</v>
      </c>
      <c r="D16" s="23">
        <f t="shared" si="0"/>
        <v>0</v>
      </c>
      <c r="E16" s="24">
        <f t="shared" si="1"/>
        <v>0</v>
      </c>
      <c r="F16" s="14">
        <f t="shared" si="2"/>
        <v>0</v>
      </c>
      <c r="G16" s="25"/>
      <c r="H16" s="19"/>
      <c r="I16" s="26"/>
      <c r="J16" s="26"/>
      <c r="K16" s="27"/>
      <c r="L16" s="27"/>
      <c r="M16" s="20">
        <f>SUM(I16:L16)</f>
        <v>0</v>
      </c>
      <c r="N16" s="26"/>
      <c r="O16" s="26"/>
      <c r="P16" s="27"/>
      <c r="Q16" s="27"/>
      <c r="R16" s="20">
        <f t="shared" si="4"/>
        <v>0</v>
      </c>
      <c r="S16" s="20">
        <f t="shared" si="5"/>
        <v>0</v>
      </c>
      <c r="T16" s="13"/>
      <c r="U16" s="28">
        <v>38289</v>
      </c>
      <c r="V16" s="1"/>
    </row>
    <row r="17" spans="1:22" s="2" customFormat="1" ht="4.1500000000000004" customHeight="1" x14ac:dyDescent="0.25">
      <c r="A17" s="3"/>
      <c r="B17" s="103"/>
      <c r="C17" s="30"/>
      <c r="D17" s="31"/>
      <c r="E17" s="31"/>
      <c r="F17" s="3"/>
      <c r="G17" s="32"/>
      <c r="H17" s="34"/>
      <c r="I17" s="8"/>
      <c r="J17" s="8"/>
      <c r="K17" s="8"/>
      <c r="L17" s="8"/>
      <c r="M17" s="7"/>
      <c r="N17" s="8"/>
      <c r="O17" s="8"/>
      <c r="P17" s="8"/>
      <c r="Q17" s="8"/>
      <c r="R17" s="7"/>
      <c r="S17" s="7"/>
      <c r="T17" s="34"/>
      <c r="U17" s="36"/>
      <c r="V17" s="1"/>
    </row>
    <row r="18" spans="1:22" s="2" customFormat="1" ht="15" customHeight="1" x14ac:dyDescent="0.25">
      <c r="A18" s="169" t="s">
        <v>22</v>
      </c>
      <c r="B18" s="169"/>
      <c r="C18" s="169"/>
      <c r="D18" s="169"/>
      <c r="E18" s="169"/>
      <c r="F18" s="169"/>
      <c r="G18" s="169"/>
      <c r="H18" s="11"/>
      <c r="I18" s="171" t="s">
        <v>2</v>
      </c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1"/>
      <c r="U18" s="12"/>
      <c r="V18" s="1"/>
    </row>
    <row r="19" spans="1:22" s="2" customFormat="1" ht="13.9" customHeight="1" x14ac:dyDescent="0.25">
      <c r="A19" s="14" t="s">
        <v>3</v>
      </c>
      <c r="B19" s="93" t="s">
        <v>4</v>
      </c>
      <c r="C19" s="16" t="s">
        <v>5</v>
      </c>
      <c r="D19" s="17" t="s">
        <v>6</v>
      </c>
      <c r="E19" s="14" t="s">
        <v>7</v>
      </c>
      <c r="F19" s="14" t="s">
        <v>23</v>
      </c>
      <c r="G19" s="18" t="s">
        <v>8</v>
      </c>
      <c r="H19" s="34"/>
      <c r="I19" s="165" t="s">
        <v>6</v>
      </c>
      <c r="J19" s="166"/>
      <c r="K19" s="166"/>
      <c r="L19" s="167"/>
      <c r="M19" s="20" t="s">
        <v>9</v>
      </c>
      <c r="N19" s="183" t="s">
        <v>10</v>
      </c>
      <c r="O19" s="184"/>
      <c r="P19" s="184"/>
      <c r="Q19" s="185"/>
      <c r="R19" s="20" t="s">
        <v>9</v>
      </c>
      <c r="S19" s="20" t="s">
        <v>23</v>
      </c>
      <c r="T19" s="19"/>
      <c r="U19" s="20" t="s">
        <v>12</v>
      </c>
      <c r="V19" s="1"/>
    </row>
    <row r="20" spans="1:22" s="2" customFormat="1" ht="13.9" customHeight="1" x14ac:dyDescent="0.25">
      <c r="A20" s="37" t="s">
        <v>15</v>
      </c>
      <c r="B20" s="108" t="s">
        <v>24</v>
      </c>
      <c r="C20" s="22" t="s">
        <v>25</v>
      </c>
      <c r="D20" s="39">
        <f>M20</f>
        <v>0</v>
      </c>
      <c r="E20" s="40">
        <f>R20</f>
        <v>0</v>
      </c>
      <c r="F20" s="37">
        <f>SUM(D20:E20)</f>
        <v>0</v>
      </c>
      <c r="G20" s="41"/>
      <c r="H20" s="19"/>
      <c r="I20" s="42"/>
      <c r="J20" s="42"/>
      <c r="K20" s="42"/>
      <c r="L20" s="42"/>
      <c r="M20" s="43">
        <f>SUM(I20:L20)</f>
        <v>0</v>
      </c>
      <c r="N20" s="42"/>
      <c r="O20" s="42"/>
      <c r="P20" s="42"/>
      <c r="Q20" s="42"/>
      <c r="R20" s="43">
        <f>SUM(N20:Q20)</f>
        <v>0</v>
      </c>
      <c r="S20" s="43">
        <f>SUM(R20,M20)</f>
        <v>0</v>
      </c>
      <c r="T20" s="19"/>
      <c r="U20" s="44">
        <v>36766</v>
      </c>
      <c r="V20" s="1"/>
    </row>
    <row r="21" spans="1:22" s="2" customFormat="1" ht="13.9" customHeight="1" x14ac:dyDescent="0.25">
      <c r="A21" s="37" t="s">
        <v>16</v>
      </c>
      <c r="B21" s="97" t="s">
        <v>26</v>
      </c>
      <c r="C21" s="22" t="s">
        <v>25</v>
      </c>
      <c r="D21" s="23">
        <f>M21</f>
        <v>0</v>
      </c>
      <c r="E21" s="24">
        <f>R21</f>
        <v>0</v>
      </c>
      <c r="F21" s="14">
        <f>SUM(D21:E21)</f>
        <v>0</v>
      </c>
      <c r="G21" s="25"/>
      <c r="H21" s="19"/>
      <c r="I21" s="26"/>
      <c r="J21" s="26"/>
      <c r="K21" s="26"/>
      <c r="L21" s="26"/>
      <c r="M21" s="20">
        <f>SUM(I21:L21)</f>
        <v>0</v>
      </c>
      <c r="N21" s="26"/>
      <c r="O21" s="26"/>
      <c r="P21" s="26"/>
      <c r="Q21" s="26"/>
      <c r="R21" s="20">
        <f>SUM(N21:Q21)</f>
        <v>0</v>
      </c>
      <c r="S21" s="20">
        <f>SUM(R21,M21)</f>
        <v>0</v>
      </c>
      <c r="T21" s="19"/>
      <c r="U21" s="45">
        <v>36454</v>
      </c>
      <c r="V21" s="1"/>
    </row>
    <row r="22" spans="1:22" s="2" customFormat="1" ht="13.9" customHeight="1" x14ac:dyDescent="0.25">
      <c r="A22" s="37" t="s">
        <v>17</v>
      </c>
      <c r="B22" s="97" t="s">
        <v>27</v>
      </c>
      <c r="C22" s="22" t="s">
        <v>25</v>
      </c>
      <c r="D22" s="24">
        <f>M22</f>
        <v>0</v>
      </c>
      <c r="E22" s="24">
        <f>R22</f>
        <v>0</v>
      </c>
      <c r="F22" s="14">
        <f>SUM(D22:E22)</f>
        <v>0</v>
      </c>
      <c r="G22" s="25"/>
      <c r="H22" s="19"/>
      <c r="I22" s="26"/>
      <c r="J22" s="26"/>
      <c r="K22" s="26"/>
      <c r="L22" s="26"/>
      <c r="M22" s="20">
        <f>SUM(I22:L22)</f>
        <v>0</v>
      </c>
      <c r="N22" s="26"/>
      <c r="O22" s="26"/>
      <c r="P22" s="26"/>
      <c r="Q22" s="26"/>
      <c r="R22" s="20">
        <f>SUM(N22:Q22)</f>
        <v>0</v>
      </c>
      <c r="S22" s="20">
        <f>SUM(R22,M22)</f>
        <v>0</v>
      </c>
      <c r="T22" s="19"/>
      <c r="U22" s="28">
        <v>37774</v>
      </c>
      <c r="V22" s="1"/>
    </row>
    <row r="23" spans="1:22" s="2" customFormat="1" ht="13.9" customHeight="1" x14ac:dyDescent="0.25">
      <c r="A23" s="37" t="s">
        <v>18</v>
      </c>
      <c r="B23" s="97" t="s">
        <v>28</v>
      </c>
      <c r="C23" s="22" t="s">
        <v>29</v>
      </c>
      <c r="D23" s="24">
        <f>M23</f>
        <v>0</v>
      </c>
      <c r="E23" s="24">
        <f>R23</f>
        <v>0</v>
      </c>
      <c r="F23" s="14">
        <f>SUM(D23:E23)</f>
        <v>0</v>
      </c>
      <c r="G23" s="25"/>
      <c r="H23" s="19"/>
      <c r="I23" s="26"/>
      <c r="J23" s="26"/>
      <c r="K23" s="26"/>
      <c r="L23" s="26"/>
      <c r="M23" s="20">
        <f>SUM(I23:L23)</f>
        <v>0</v>
      </c>
      <c r="N23" s="26"/>
      <c r="O23" s="26"/>
      <c r="P23" s="26"/>
      <c r="Q23" s="26"/>
      <c r="R23" s="20">
        <f>SUM(N23:Q23)</f>
        <v>0</v>
      </c>
      <c r="S23" s="20">
        <f>SUM(R23,M23)</f>
        <v>0</v>
      </c>
      <c r="T23" s="19"/>
      <c r="U23" s="45">
        <v>37027</v>
      </c>
      <c r="V23" s="1"/>
    </row>
    <row r="24" spans="1:22" s="2" customFormat="1" ht="4.1500000000000004" customHeight="1" x14ac:dyDescent="0.25">
      <c r="A24" s="3"/>
      <c r="B24" s="103"/>
      <c r="C24" s="30"/>
      <c r="D24" s="31"/>
      <c r="E24" s="31"/>
      <c r="F24" s="3"/>
      <c r="G24" s="32"/>
      <c r="H24" s="34"/>
      <c r="I24" s="8"/>
      <c r="J24" s="8"/>
      <c r="K24" s="8"/>
      <c r="L24" s="8"/>
      <c r="M24" s="7"/>
      <c r="N24" s="8"/>
      <c r="O24" s="8"/>
      <c r="P24" s="8"/>
      <c r="Q24" s="8"/>
      <c r="R24" s="7"/>
      <c r="S24" s="7"/>
      <c r="T24" s="34"/>
      <c r="U24" s="36"/>
      <c r="V24" s="1"/>
    </row>
    <row r="25" spans="1:22" s="2" customFormat="1" ht="15" customHeight="1" x14ac:dyDescent="0.25">
      <c r="A25" s="169" t="s">
        <v>30</v>
      </c>
      <c r="B25" s="169"/>
      <c r="C25" s="169"/>
      <c r="D25" s="169"/>
      <c r="E25" s="169"/>
      <c r="F25" s="169"/>
      <c r="G25" s="169"/>
      <c r="H25" s="11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1"/>
      <c r="U25" s="12"/>
      <c r="V25" s="1"/>
    </row>
    <row r="26" spans="1:22" s="2" customFormat="1" ht="13.9" customHeight="1" x14ac:dyDescent="0.25">
      <c r="A26" s="14" t="s">
        <v>3</v>
      </c>
      <c r="B26" s="93" t="s">
        <v>4</v>
      </c>
      <c r="C26" s="16" t="s">
        <v>5</v>
      </c>
      <c r="D26" s="17" t="s">
        <v>6</v>
      </c>
      <c r="E26" s="14" t="s">
        <v>7</v>
      </c>
      <c r="F26" s="14">
        <v>120</v>
      </c>
      <c r="G26" s="18" t="s">
        <v>8</v>
      </c>
      <c r="H26" s="34"/>
      <c r="I26" s="165" t="s">
        <v>6</v>
      </c>
      <c r="J26" s="166"/>
      <c r="K26" s="166"/>
      <c r="L26" s="167"/>
      <c r="M26" s="20" t="s">
        <v>9</v>
      </c>
      <c r="N26" s="183" t="s">
        <v>10</v>
      </c>
      <c r="O26" s="184"/>
      <c r="P26" s="184"/>
      <c r="Q26" s="185"/>
      <c r="R26" s="20" t="s">
        <v>9</v>
      </c>
      <c r="S26" s="20" t="s">
        <v>23</v>
      </c>
      <c r="T26" s="19"/>
      <c r="U26" s="20" t="s">
        <v>12</v>
      </c>
      <c r="V26" s="1"/>
    </row>
    <row r="27" spans="1:22" s="2" customFormat="1" ht="13.9" customHeight="1" x14ac:dyDescent="0.25">
      <c r="A27" s="37" t="s">
        <v>15</v>
      </c>
      <c r="B27" s="114" t="s">
        <v>31</v>
      </c>
      <c r="C27" s="22" t="s">
        <v>32</v>
      </c>
      <c r="D27" s="39">
        <f>M27</f>
        <v>0</v>
      </c>
      <c r="E27" s="40">
        <f>R27</f>
        <v>0</v>
      </c>
      <c r="F27" s="37">
        <f>SUM(D27:E27)</f>
        <v>0</v>
      </c>
      <c r="G27" s="41"/>
      <c r="H27" s="19"/>
      <c r="I27" s="42"/>
      <c r="J27" s="42"/>
      <c r="K27" s="42"/>
      <c r="L27" s="42"/>
      <c r="M27" s="43">
        <f>SUM(I27:L27)</f>
        <v>0</v>
      </c>
      <c r="N27" s="42"/>
      <c r="O27" s="42"/>
      <c r="P27" s="42"/>
      <c r="Q27" s="42"/>
      <c r="R27" s="43">
        <f>SUM(N27:Q27)</f>
        <v>0</v>
      </c>
      <c r="S27" s="43">
        <f>SUM(R27,M27)</f>
        <v>0</v>
      </c>
      <c r="T27" s="19"/>
      <c r="U27" s="44">
        <v>37370</v>
      </c>
      <c r="V27" s="1"/>
    </row>
    <row r="28" spans="1:22" s="2" customFormat="1" ht="13.9" customHeight="1" x14ac:dyDescent="0.25">
      <c r="A28" s="37" t="s">
        <v>16</v>
      </c>
      <c r="B28" s="114" t="s">
        <v>33</v>
      </c>
      <c r="C28" s="22" t="s">
        <v>34</v>
      </c>
      <c r="D28" s="39">
        <f>M28</f>
        <v>0</v>
      </c>
      <c r="E28" s="40">
        <f>R28</f>
        <v>0</v>
      </c>
      <c r="F28" s="37">
        <f>SUM(D28:E28)</f>
        <v>0</v>
      </c>
      <c r="G28" s="41"/>
      <c r="H28" s="19"/>
      <c r="I28" s="42"/>
      <c r="J28" s="42"/>
      <c r="K28" s="42"/>
      <c r="L28" s="42"/>
      <c r="M28" s="43">
        <f>SUM(I28:L28)</f>
        <v>0</v>
      </c>
      <c r="N28" s="42"/>
      <c r="O28" s="42"/>
      <c r="P28" s="42"/>
      <c r="Q28" s="42"/>
      <c r="R28" s="43">
        <f>SUM(N28:Q28)</f>
        <v>0</v>
      </c>
      <c r="S28" s="43">
        <f>SUM(R28,M28)</f>
        <v>0</v>
      </c>
      <c r="T28" s="19"/>
      <c r="U28" s="44">
        <v>37215</v>
      </c>
      <c r="V28" s="1"/>
    </row>
    <row r="29" spans="1:22" s="1" customFormat="1" ht="13.9" customHeight="1" x14ac:dyDescent="0.25">
      <c r="A29" s="37" t="s">
        <v>17</v>
      </c>
      <c r="B29" s="68" t="s">
        <v>35</v>
      </c>
      <c r="C29" s="22" t="s">
        <v>34</v>
      </c>
      <c r="D29" s="23">
        <f>M29</f>
        <v>0</v>
      </c>
      <c r="E29" s="24">
        <f>R29</f>
        <v>0</v>
      </c>
      <c r="F29" s="14">
        <f>SUM(D29:E29)</f>
        <v>0</v>
      </c>
      <c r="G29" s="25"/>
      <c r="H29" s="19"/>
      <c r="I29" s="26"/>
      <c r="J29" s="26"/>
      <c r="K29" s="26"/>
      <c r="L29" s="26"/>
      <c r="M29" s="20">
        <f>SUM(I29:L29)</f>
        <v>0</v>
      </c>
      <c r="N29" s="26"/>
      <c r="O29" s="26"/>
      <c r="P29" s="26"/>
      <c r="Q29" s="26"/>
      <c r="R29" s="20">
        <f>SUM(N29:Q29)</f>
        <v>0</v>
      </c>
      <c r="S29" s="20">
        <f>SUM(R29,M29)</f>
        <v>0</v>
      </c>
      <c r="T29" s="19"/>
      <c r="U29" s="45">
        <v>37033</v>
      </c>
    </row>
    <row r="30" spans="1:22" s="1" customFormat="1" ht="4.1500000000000004" customHeight="1" x14ac:dyDescent="0.25">
      <c r="A30" s="81"/>
      <c r="B30" s="117"/>
      <c r="C30" s="30"/>
      <c r="D30" s="31"/>
      <c r="E30" s="31"/>
      <c r="F30" s="81"/>
      <c r="G30" s="32"/>
      <c r="H30" s="19"/>
      <c r="I30" s="8"/>
      <c r="J30" s="8"/>
      <c r="K30" s="8"/>
      <c r="L30" s="8"/>
      <c r="M30" s="7"/>
      <c r="N30" s="8"/>
      <c r="O30" s="8"/>
      <c r="P30" s="8"/>
      <c r="Q30" s="8"/>
      <c r="R30" s="7"/>
      <c r="S30" s="7"/>
      <c r="T30" s="19"/>
      <c r="U30" s="36"/>
    </row>
    <row r="31" spans="1:22" s="1" customFormat="1" ht="15" customHeight="1" x14ac:dyDescent="0.25">
      <c r="A31" s="169" t="s">
        <v>36</v>
      </c>
      <c r="B31" s="169"/>
      <c r="C31" s="169"/>
      <c r="D31" s="169"/>
      <c r="E31" s="169"/>
      <c r="F31" s="169"/>
      <c r="G31" s="169"/>
      <c r="H31" s="11"/>
      <c r="I31" s="171" t="s">
        <v>2</v>
      </c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1"/>
      <c r="U31" s="12"/>
    </row>
    <row r="32" spans="1:22" s="1" customFormat="1" ht="13.9" customHeight="1" x14ac:dyDescent="0.25">
      <c r="A32" s="14" t="s">
        <v>3</v>
      </c>
      <c r="B32" s="93" t="s">
        <v>4</v>
      </c>
      <c r="C32" s="16" t="s">
        <v>5</v>
      </c>
      <c r="D32" s="17" t="s">
        <v>6</v>
      </c>
      <c r="E32" s="14" t="s">
        <v>7</v>
      </c>
      <c r="F32" s="14">
        <v>60</v>
      </c>
      <c r="G32" s="18" t="s">
        <v>8</v>
      </c>
      <c r="H32" s="19"/>
      <c r="I32" s="165" t="s">
        <v>6</v>
      </c>
      <c r="J32" s="166"/>
      <c r="K32" s="166"/>
      <c r="L32" s="167"/>
      <c r="M32" s="20" t="s">
        <v>9</v>
      </c>
      <c r="N32" s="183" t="s">
        <v>10</v>
      </c>
      <c r="O32" s="184"/>
      <c r="P32" s="184"/>
      <c r="Q32" s="185"/>
      <c r="R32" s="20" t="s">
        <v>9</v>
      </c>
      <c r="S32" s="20" t="s">
        <v>11</v>
      </c>
      <c r="T32" s="19"/>
      <c r="U32" s="20" t="s">
        <v>12</v>
      </c>
    </row>
    <row r="33" spans="1:21" s="1" customFormat="1" ht="13.9" customHeight="1" x14ac:dyDescent="0.25">
      <c r="A33" s="14" t="s">
        <v>15</v>
      </c>
      <c r="B33" s="97" t="s">
        <v>37</v>
      </c>
      <c r="C33" s="22" t="s">
        <v>38</v>
      </c>
      <c r="D33" s="23">
        <f>M33</f>
        <v>0</v>
      </c>
      <c r="E33" s="24">
        <f>R33</f>
        <v>0</v>
      </c>
      <c r="F33" s="14">
        <f>SUM(D33:E33)</f>
        <v>0</v>
      </c>
      <c r="G33" s="25"/>
      <c r="H33" s="19"/>
      <c r="I33" s="26"/>
      <c r="J33" s="26"/>
      <c r="K33" s="27"/>
      <c r="L33" s="27"/>
      <c r="M33" s="20">
        <f>SUM(I33:L33)</f>
        <v>0</v>
      </c>
      <c r="N33" s="26"/>
      <c r="O33" s="26"/>
      <c r="P33" s="27"/>
      <c r="Q33" s="27"/>
      <c r="R33" s="20">
        <f>SUM(N33:Q33)</f>
        <v>0</v>
      </c>
      <c r="S33" s="20">
        <f>SUM(R33,M33)</f>
        <v>0</v>
      </c>
      <c r="T33" s="19"/>
      <c r="U33" s="45">
        <v>38220</v>
      </c>
    </row>
    <row r="34" spans="1:21" s="1" customFormat="1" ht="13.9" customHeight="1" x14ac:dyDescent="0.25">
      <c r="A34" s="14" t="s">
        <v>16</v>
      </c>
      <c r="B34" s="97" t="s">
        <v>39</v>
      </c>
      <c r="C34" s="49" t="s">
        <v>40</v>
      </c>
      <c r="D34" s="23">
        <f>M34</f>
        <v>0</v>
      </c>
      <c r="E34" s="24">
        <f>R34</f>
        <v>0</v>
      </c>
      <c r="F34" s="14">
        <f>SUM(D34:E34)</f>
        <v>0</v>
      </c>
      <c r="G34" s="25"/>
      <c r="H34" s="19"/>
      <c r="I34" s="26"/>
      <c r="J34" s="26"/>
      <c r="K34" s="27"/>
      <c r="L34" s="27"/>
      <c r="M34" s="20">
        <f>SUM(I34:L34)</f>
        <v>0</v>
      </c>
      <c r="N34" s="26"/>
      <c r="O34" s="26"/>
      <c r="P34" s="27"/>
      <c r="Q34" s="27"/>
      <c r="R34" s="20">
        <f>SUM(N34:Q34)</f>
        <v>0</v>
      </c>
      <c r="S34" s="20">
        <f>SUM(R34,M34)</f>
        <v>0</v>
      </c>
      <c r="T34" s="19"/>
      <c r="U34" s="45">
        <v>38370</v>
      </c>
    </row>
    <row r="35" spans="1:21" s="1" customFormat="1" ht="13.9" customHeight="1" x14ac:dyDescent="0.25">
      <c r="A35" s="14" t="s">
        <v>17</v>
      </c>
      <c r="B35" s="68" t="s">
        <v>41</v>
      </c>
      <c r="C35" s="22" t="s">
        <v>42</v>
      </c>
      <c r="D35" s="23">
        <f t="shared" ref="D35:D36" si="6">M35</f>
        <v>0</v>
      </c>
      <c r="E35" s="24">
        <f t="shared" ref="E35:E36" si="7">R35</f>
        <v>0</v>
      </c>
      <c r="F35" s="14">
        <f t="shared" ref="F35:F36" si="8">SUM(D35:E35)</f>
        <v>0</v>
      </c>
      <c r="G35" s="25"/>
      <c r="H35" s="19"/>
      <c r="I35" s="26"/>
      <c r="J35" s="26"/>
      <c r="K35" s="27"/>
      <c r="L35" s="27"/>
      <c r="M35" s="20">
        <f t="shared" ref="M35:M36" si="9">SUM(I35:L35)</f>
        <v>0</v>
      </c>
      <c r="N35" s="26"/>
      <c r="O35" s="26"/>
      <c r="P35" s="27"/>
      <c r="Q35" s="27"/>
      <c r="R35" s="20">
        <f t="shared" ref="R35:R36" si="10">SUM(N35:Q35)</f>
        <v>0</v>
      </c>
      <c r="S35" s="20">
        <f t="shared" ref="S35:S36" si="11">SUM(R35,M35)</f>
        <v>0</v>
      </c>
      <c r="T35" s="19"/>
      <c r="U35" s="50">
        <v>37915</v>
      </c>
    </row>
    <row r="36" spans="1:21" s="1" customFormat="1" ht="13.9" customHeight="1" x14ac:dyDescent="0.25">
      <c r="A36" s="14" t="s">
        <v>18</v>
      </c>
      <c r="B36" s="97" t="s">
        <v>43</v>
      </c>
      <c r="C36" s="49" t="s">
        <v>40</v>
      </c>
      <c r="D36" s="23">
        <f t="shared" si="6"/>
        <v>0</v>
      </c>
      <c r="E36" s="24">
        <f t="shared" si="7"/>
        <v>0</v>
      </c>
      <c r="F36" s="14">
        <f t="shared" si="8"/>
        <v>0</v>
      </c>
      <c r="G36" s="25"/>
      <c r="H36" s="19"/>
      <c r="I36" s="26"/>
      <c r="J36" s="26"/>
      <c r="K36" s="27"/>
      <c r="L36" s="27"/>
      <c r="M36" s="20">
        <f t="shared" si="9"/>
        <v>0</v>
      </c>
      <c r="N36" s="26"/>
      <c r="O36" s="26"/>
      <c r="P36" s="27"/>
      <c r="Q36" s="27"/>
      <c r="R36" s="20">
        <f t="shared" si="10"/>
        <v>0</v>
      </c>
      <c r="S36" s="20">
        <f t="shared" si="11"/>
        <v>0</v>
      </c>
      <c r="T36" s="19"/>
      <c r="U36" s="45">
        <v>38764</v>
      </c>
    </row>
    <row r="37" spans="1:21" s="1" customFormat="1" ht="13.9" customHeight="1" x14ac:dyDescent="0.25">
      <c r="A37" s="14" t="s">
        <v>19</v>
      </c>
      <c r="B37" s="97" t="s">
        <v>44</v>
      </c>
      <c r="C37" s="22" t="s">
        <v>45</v>
      </c>
      <c r="D37" s="23">
        <f>M37</f>
        <v>0</v>
      </c>
      <c r="E37" s="24">
        <f>R37</f>
        <v>0</v>
      </c>
      <c r="F37" s="14">
        <f>SUM(D37:E37)</f>
        <v>0</v>
      </c>
      <c r="G37" s="25"/>
      <c r="H37" s="19"/>
      <c r="I37" s="26"/>
      <c r="J37" s="26"/>
      <c r="K37" s="27"/>
      <c r="L37" s="27"/>
      <c r="M37" s="20">
        <f>SUM(I37:L37)</f>
        <v>0</v>
      </c>
      <c r="N37" s="26"/>
      <c r="O37" s="26"/>
      <c r="P37" s="27"/>
      <c r="Q37" s="27"/>
      <c r="R37" s="20">
        <f>SUM(N37:Q37)</f>
        <v>0</v>
      </c>
      <c r="S37" s="20">
        <f>SUM(R37,M37)</f>
        <v>0</v>
      </c>
      <c r="T37" s="19"/>
      <c r="U37" s="45">
        <v>37917</v>
      </c>
    </row>
    <row r="38" spans="1:21" s="1" customFormat="1" ht="13.9" customHeight="1" x14ac:dyDescent="0.25">
      <c r="A38" s="14" t="s">
        <v>20</v>
      </c>
      <c r="B38" s="97" t="s">
        <v>46</v>
      </c>
      <c r="C38" s="22" t="s">
        <v>29</v>
      </c>
      <c r="D38" s="23">
        <f>M38</f>
        <v>0</v>
      </c>
      <c r="E38" s="24">
        <f>R38</f>
        <v>0</v>
      </c>
      <c r="F38" s="14">
        <f>SUM(D38:E38)</f>
        <v>0</v>
      </c>
      <c r="G38" s="25"/>
      <c r="H38" s="34"/>
      <c r="I38" s="26"/>
      <c r="J38" s="26"/>
      <c r="K38" s="27"/>
      <c r="L38" s="27"/>
      <c r="M38" s="20">
        <f>SUM(I38:L38)</f>
        <v>0</v>
      </c>
      <c r="N38" s="26"/>
      <c r="O38" s="26"/>
      <c r="P38" s="27"/>
      <c r="Q38" s="27"/>
      <c r="R38" s="20">
        <f>SUM(N38:Q38)</f>
        <v>0</v>
      </c>
      <c r="S38" s="20">
        <f>SUM(R38,M38)</f>
        <v>0</v>
      </c>
      <c r="T38" s="34"/>
      <c r="U38" s="50">
        <v>37970</v>
      </c>
    </row>
    <row r="39" spans="1:21" s="1" customFormat="1" ht="13.9" customHeight="1" x14ac:dyDescent="0.25">
      <c r="A39" s="14" t="s">
        <v>21</v>
      </c>
      <c r="B39" s="97" t="s">
        <v>47</v>
      </c>
      <c r="C39" s="22" t="s">
        <v>48</v>
      </c>
      <c r="D39" s="24">
        <f>M39</f>
        <v>0</v>
      </c>
      <c r="E39" s="24">
        <f>R39</f>
        <v>0</v>
      </c>
      <c r="F39" s="14">
        <f>SUM(D39:E39)</f>
        <v>0</v>
      </c>
      <c r="G39" s="25"/>
      <c r="H39" s="19"/>
      <c r="I39" s="26"/>
      <c r="J39" s="26"/>
      <c r="K39" s="27"/>
      <c r="L39" s="27"/>
      <c r="M39" s="20">
        <f>SUM(I39:L39)</f>
        <v>0</v>
      </c>
      <c r="N39" s="26"/>
      <c r="O39" s="26"/>
      <c r="P39" s="27"/>
      <c r="Q39" s="27"/>
      <c r="R39" s="20">
        <f>SUM(N39:Q39)</f>
        <v>0</v>
      </c>
      <c r="S39" s="20">
        <f>SUM(R39,M39)</f>
        <v>0</v>
      </c>
      <c r="T39" s="19"/>
      <c r="U39" s="45">
        <v>37805</v>
      </c>
    </row>
    <row r="40" spans="1:21" s="6" customFormat="1" ht="15" customHeight="1" x14ac:dyDescent="0.25">
      <c r="A40" s="81"/>
      <c r="B40" s="103"/>
      <c r="C40" s="30"/>
      <c r="D40" s="31"/>
      <c r="E40" s="31"/>
      <c r="F40" s="81"/>
      <c r="G40" s="32"/>
      <c r="H40" s="34"/>
      <c r="I40" s="8"/>
      <c r="J40" s="8"/>
      <c r="K40" s="8"/>
      <c r="L40" s="8"/>
      <c r="M40" s="7"/>
      <c r="N40" s="8"/>
      <c r="O40" s="8"/>
      <c r="P40" s="8"/>
      <c r="Q40" s="8"/>
      <c r="R40" s="7"/>
      <c r="S40" s="7"/>
      <c r="T40" s="34"/>
      <c r="U40" s="36"/>
    </row>
    <row r="41" spans="1:21" s="6" customFormat="1" ht="15" customHeight="1" x14ac:dyDescent="0.25">
      <c r="A41" s="81"/>
      <c r="B41" s="103"/>
      <c r="C41" s="30"/>
      <c r="D41" s="31"/>
      <c r="E41" s="31"/>
      <c r="F41" s="81"/>
      <c r="G41" s="32"/>
      <c r="H41" s="34"/>
      <c r="I41" s="8"/>
      <c r="J41" s="8"/>
      <c r="K41" s="8"/>
      <c r="L41" s="8"/>
      <c r="M41" s="7"/>
      <c r="N41" s="8"/>
      <c r="O41" s="8"/>
      <c r="P41" s="8"/>
      <c r="Q41" s="8"/>
      <c r="R41" s="7"/>
      <c r="S41" s="7"/>
      <c r="T41" s="34"/>
      <c r="U41" s="36"/>
    </row>
    <row r="42" spans="1:21" s="6" customFormat="1" ht="15" customHeight="1" x14ac:dyDescent="0.25">
      <c r="A42" s="81"/>
      <c r="B42" s="103"/>
      <c r="C42" s="30"/>
      <c r="D42" s="31"/>
      <c r="E42" s="31"/>
      <c r="F42" s="81"/>
      <c r="G42" s="32"/>
      <c r="H42" s="34"/>
      <c r="I42" s="8"/>
      <c r="J42" s="8"/>
      <c r="K42" s="8"/>
      <c r="L42" s="8"/>
      <c r="M42" s="7"/>
      <c r="N42" s="8"/>
      <c r="O42" s="8"/>
      <c r="P42" s="8"/>
      <c r="Q42" s="8"/>
      <c r="R42" s="7"/>
      <c r="S42" s="7"/>
      <c r="T42" s="34"/>
      <c r="U42" s="36"/>
    </row>
    <row r="43" spans="1:21" s="6" customFormat="1" ht="15" customHeight="1" x14ac:dyDescent="0.25">
      <c r="A43" s="81"/>
      <c r="B43" s="103"/>
      <c r="C43" s="30"/>
      <c r="D43" s="31"/>
      <c r="E43" s="31"/>
      <c r="F43" s="81"/>
      <c r="G43" s="32"/>
      <c r="H43" s="34"/>
      <c r="I43" s="8"/>
      <c r="J43" s="8"/>
      <c r="K43" s="8"/>
      <c r="L43" s="8"/>
      <c r="M43" s="7"/>
      <c r="N43" s="8"/>
      <c r="O43" s="8"/>
      <c r="P43" s="8"/>
      <c r="Q43" s="8"/>
      <c r="R43" s="7"/>
      <c r="S43" s="7"/>
      <c r="T43" s="34"/>
      <c r="U43" s="36"/>
    </row>
    <row r="44" spans="1:21" s="6" customFormat="1" ht="15" customHeight="1" x14ac:dyDescent="0.25">
      <c r="A44" s="81"/>
      <c r="B44" s="103"/>
      <c r="C44" s="30"/>
      <c r="D44" s="31"/>
      <c r="E44" s="31"/>
      <c r="F44" s="81"/>
      <c r="G44" s="32"/>
      <c r="H44" s="34"/>
      <c r="I44" s="8"/>
      <c r="J44" s="8"/>
      <c r="K44" s="8"/>
      <c r="L44" s="8"/>
      <c r="M44" s="7"/>
      <c r="N44" s="8"/>
      <c r="O44" s="8"/>
      <c r="P44" s="8"/>
      <c r="Q44" s="8"/>
      <c r="R44" s="7"/>
      <c r="S44" s="7"/>
      <c r="T44" s="34"/>
      <c r="U44" s="36"/>
    </row>
    <row r="45" spans="1:21" s="1" customFormat="1" ht="15" customHeight="1" x14ac:dyDescent="0.25">
      <c r="A45" s="186" t="s">
        <v>49</v>
      </c>
      <c r="B45" s="186"/>
      <c r="C45" s="186"/>
      <c r="D45" s="186"/>
      <c r="E45" s="186"/>
      <c r="F45" s="186"/>
      <c r="G45" s="186"/>
      <c r="H45" s="128"/>
      <c r="I45" s="187" t="s">
        <v>2</v>
      </c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28"/>
      <c r="U45" s="35"/>
    </row>
    <row r="46" spans="1:21" s="1" customFormat="1" ht="13.9" customHeight="1" x14ac:dyDescent="0.25">
      <c r="A46" s="14" t="s">
        <v>3</v>
      </c>
      <c r="B46" s="93" t="s">
        <v>4</v>
      </c>
      <c r="C46" s="16" t="s">
        <v>5</v>
      </c>
      <c r="D46" s="17" t="s">
        <v>6</v>
      </c>
      <c r="E46" s="14" t="s">
        <v>7</v>
      </c>
      <c r="F46" s="14" t="s">
        <v>14</v>
      </c>
      <c r="G46" s="18" t="s">
        <v>8</v>
      </c>
      <c r="H46" s="34"/>
      <c r="I46" s="165" t="s">
        <v>6</v>
      </c>
      <c r="J46" s="166"/>
      <c r="K46" s="166"/>
      <c r="L46" s="167"/>
      <c r="M46" s="20" t="s">
        <v>9</v>
      </c>
      <c r="N46" s="183" t="s">
        <v>10</v>
      </c>
      <c r="O46" s="184"/>
      <c r="P46" s="184"/>
      <c r="Q46" s="185"/>
      <c r="R46" s="20" t="s">
        <v>9</v>
      </c>
      <c r="S46" s="20" t="s">
        <v>11</v>
      </c>
      <c r="T46" s="19"/>
      <c r="U46" s="20" t="s">
        <v>12</v>
      </c>
    </row>
    <row r="47" spans="1:21" s="1" customFormat="1" ht="13.9" customHeight="1" x14ac:dyDescent="0.25">
      <c r="A47" s="14" t="s">
        <v>15</v>
      </c>
      <c r="B47" s="68" t="s">
        <v>109</v>
      </c>
      <c r="C47" s="51" t="s">
        <v>77</v>
      </c>
      <c r="D47" s="24">
        <f t="shared" ref="D47:D58" si="12">M47</f>
        <v>0</v>
      </c>
      <c r="E47" s="24">
        <f t="shared" ref="E47:E58" si="13">R47</f>
        <v>0</v>
      </c>
      <c r="F47" s="14">
        <f t="shared" ref="F47:F58" si="14">SUM(D47:E47)</f>
        <v>0</v>
      </c>
      <c r="G47" s="25"/>
      <c r="H47" s="34"/>
      <c r="I47" s="26"/>
      <c r="J47" s="26"/>
      <c r="K47" s="27"/>
      <c r="L47" s="27"/>
      <c r="M47" s="20">
        <f t="shared" ref="M47:M58" si="15">SUM(I47:L47)</f>
        <v>0</v>
      </c>
      <c r="N47" s="26"/>
      <c r="O47" s="26"/>
      <c r="P47" s="27"/>
      <c r="Q47" s="27"/>
      <c r="R47" s="20">
        <f t="shared" ref="R47:R58" si="16">SUM(N47:Q47)</f>
        <v>0</v>
      </c>
      <c r="S47" s="20">
        <f t="shared" ref="S47:S58" si="17">SUM(R47,M47)</f>
        <v>0</v>
      </c>
      <c r="T47" s="52"/>
      <c r="U47" s="45">
        <v>38429</v>
      </c>
    </row>
    <row r="48" spans="1:21" s="1" customFormat="1" ht="13.9" customHeight="1" x14ac:dyDescent="0.25">
      <c r="A48" s="14" t="s">
        <v>16</v>
      </c>
      <c r="B48" s="68" t="s">
        <v>110</v>
      </c>
      <c r="C48" s="51" t="s">
        <v>77</v>
      </c>
      <c r="D48" s="24">
        <f t="shared" si="12"/>
        <v>0</v>
      </c>
      <c r="E48" s="24">
        <f t="shared" si="13"/>
        <v>0</v>
      </c>
      <c r="F48" s="14">
        <f t="shared" si="14"/>
        <v>0</v>
      </c>
      <c r="G48" s="25"/>
      <c r="H48" s="34"/>
      <c r="I48" s="26"/>
      <c r="J48" s="26"/>
      <c r="K48" s="27"/>
      <c r="L48" s="27"/>
      <c r="M48" s="20">
        <f t="shared" si="15"/>
        <v>0</v>
      </c>
      <c r="N48" s="26"/>
      <c r="O48" s="26"/>
      <c r="P48" s="27"/>
      <c r="Q48" s="27"/>
      <c r="R48" s="20">
        <f t="shared" si="16"/>
        <v>0</v>
      </c>
      <c r="S48" s="20">
        <f t="shared" si="17"/>
        <v>0</v>
      </c>
      <c r="T48" s="34"/>
      <c r="U48" s="50">
        <v>38129</v>
      </c>
    </row>
    <row r="49" spans="1:21" s="1" customFormat="1" ht="13.9" customHeight="1" x14ac:dyDescent="0.25">
      <c r="A49" s="14" t="s">
        <v>17</v>
      </c>
      <c r="B49" s="68" t="s">
        <v>111</v>
      </c>
      <c r="C49" s="51" t="s">
        <v>77</v>
      </c>
      <c r="D49" s="24">
        <f t="shared" si="12"/>
        <v>0</v>
      </c>
      <c r="E49" s="24">
        <f t="shared" si="13"/>
        <v>0</v>
      </c>
      <c r="F49" s="14">
        <f t="shared" si="14"/>
        <v>0</v>
      </c>
      <c r="G49" s="25"/>
      <c r="H49" s="34"/>
      <c r="I49" s="26"/>
      <c r="J49" s="26"/>
      <c r="K49" s="27"/>
      <c r="L49" s="27"/>
      <c r="M49" s="20">
        <f t="shared" si="15"/>
        <v>0</v>
      </c>
      <c r="N49" s="26"/>
      <c r="O49" s="26"/>
      <c r="P49" s="27"/>
      <c r="Q49" s="27"/>
      <c r="R49" s="20">
        <f t="shared" si="16"/>
        <v>0</v>
      </c>
      <c r="S49" s="20">
        <f t="shared" si="17"/>
        <v>0</v>
      </c>
      <c r="T49" s="52"/>
      <c r="U49" s="45">
        <v>38554</v>
      </c>
    </row>
    <row r="50" spans="1:21" s="1" customFormat="1" ht="13.9" customHeight="1" x14ac:dyDescent="0.25">
      <c r="A50" s="14" t="s">
        <v>18</v>
      </c>
      <c r="B50" s="68" t="s">
        <v>112</v>
      </c>
      <c r="C50" s="51" t="s">
        <v>77</v>
      </c>
      <c r="D50" s="24">
        <f t="shared" si="12"/>
        <v>0</v>
      </c>
      <c r="E50" s="24">
        <f t="shared" si="13"/>
        <v>0</v>
      </c>
      <c r="F50" s="14">
        <f t="shared" si="14"/>
        <v>0</v>
      </c>
      <c r="G50" s="25"/>
      <c r="H50" s="34"/>
      <c r="I50" s="26"/>
      <c r="J50" s="26"/>
      <c r="K50" s="27"/>
      <c r="L50" s="27"/>
      <c r="M50" s="20">
        <f t="shared" si="15"/>
        <v>0</v>
      </c>
      <c r="N50" s="26"/>
      <c r="O50" s="26"/>
      <c r="P50" s="27"/>
      <c r="Q50" s="27"/>
      <c r="R50" s="20">
        <f t="shared" si="16"/>
        <v>0</v>
      </c>
      <c r="S50" s="20">
        <f t="shared" si="17"/>
        <v>0</v>
      </c>
      <c r="T50" s="52"/>
      <c r="U50" s="50">
        <v>38884</v>
      </c>
    </row>
    <row r="51" spans="1:21" s="1" customFormat="1" ht="13.9" customHeight="1" x14ac:dyDescent="0.25">
      <c r="A51" s="14" t="s">
        <v>19</v>
      </c>
      <c r="B51" s="68" t="s">
        <v>113</v>
      </c>
      <c r="C51" s="51" t="s">
        <v>77</v>
      </c>
      <c r="D51" s="24">
        <f t="shared" si="12"/>
        <v>0</v>
      </c>
      <c r="E51" s="24">
        <f t="shared" si="13"/>
        <v>0</v>
      </c>
      <c r="F51" s="14">
        <f t="shared" si="14"/>
        <v>0</v>
      </c>
      <c r="G51" s="25"/>
      <c r="H51" s="19"/>
      <c r="I51" s="26"/>
      <c r="J51" s="26"/>
      <c r="K51" s="27"/>
      <c r="L51" s="27"/>
      <c r="M51" s="20">
        <f t="shared" si="15"/>
        <v>0</v>
      </c>
      <c r="N51" s="26"/>
      <c r="O51" s="26"/>
      <c r="P51" s="27"/>
      <c r="Q51" s="27"/>
      <c r="R51" s="20">
        <f t="shared" si="16"/>
        <v>0</v>
      </c>
      <c r="S51" s="20">
        <f t="shared" si="17"/>
        <v>0</v>
      </c>
      <c r="T51" s="19"/>
      <c r="U51" s="50">
        <v>38744</v>
      </c>
    </row>
    <row r="52" spans="1:21" s="1" customFormat="1" ht="13.9" customHeight="1" x14ac:dyDescent="0.25">
      <c r="A52" s="14" t="s">
        <v>20</v>
      </c>
      <c r="B52" s="68" t="s">
        <v>114</v>
      </c>
      <c r="C52" s="51" t="s">
        <v>77</v>
      </c>
      <c r="D52" s="24">
        <f t="shared" si="12"/>
        <v>0</v>
      </c>
      <c r="E52" s="24">
        <f t="shared" si="13"/>
        <v>0</v>
      </c>
      <c r="F52" s="14">
        <f t="shared" si="14"/>
        <v>0</v>
      </c>
      <c r="G52" s="25"/>
      <c r="H52" s="34"/>
      <c r="I52" s="26"/>
      <c r="J52" s="26"/>
      <c r="K52" s="27"/>
      <c r="L52" s="27"/>
      <c r="M52" s="20">
        <f t="shared" si="15"/>
        <v>0</v>
      </c>
      <c r="N52" s="26"/>
      <c r="O52" s="26"/>
      <c r="P52" s="27"/>
      <c r="Q52" s="27"/>
      <c r="R52" s="20">
        <f t="shared" si="16"/>
        <v>0</v>
      </c>
      <c r="S52" s="20">
        <f t="shared" si="17"/>
        <v>0</v>
      </c>
      <c r="T52" s="34"/>
      <c r="U52" s="50">
        <v>38174</v>
      </c>
    </row>
    <row r="53" spans="1:21" s="1" customFormat="1" ht="13.9" customHeight="1" x14ac:dyDescent="0.25">
      <c r="A53" s="14" t="s">
        <v>21</v>
      </c>
      <c r="B53" s="68" t="s">
        <v>115</v>
      </c>
      <c r="C53" s="51" t="s">
        <v>45</v>
      </c>
      <c r="D53" s="24">
        <f t="shared" si="12"/>
        <v>0</v>
      </c>
      <c r="E53" s="24">
        <f t="shared" si="13"/>
        <v>0</v>
      </c>
      <c r="F53" s="14">
        <f t="shared" si="14"/>
        <v>0</v>
      </c>
      <c r="G53" s="25"/>
      <c r="H53" s="19"/>
      <c r="I53" s="26"/>
      <c r="J53" s="26"/>
      <c r="K53" s="27"/>
      <c r="L53" s="27"/>
      <c r="M53" s="20">
        <f t="shared" si="15"/>
        <v>0</v>
      </c>
      <c r="N53" s="26"/>
      <c r="O53" s="26"/>
      <c r="P53" s="27"/>
      <c r="Q53" s="27"/>
      <c r="R53" s="20">
        <f t="shared" si="16"/>
        <v>0</v>
      </c>
      <c r="S53" s="20">
        <f t="shared" si="17"/>
        <v>0</v>
      </c>
      <c r="T53" s="19"/>
      <c r="U53" s="50">
        <v>38042</v>
      </c>
    </row>
    <row r="54" spans="1:21" s="1" customFormat="1" ht="13.9" customHeight="1" x14ac:dyDescent="0.25">
      <c r="A54" s="14" t="s">
        <v>50</v>
      </c>
      <c r="B54" s="68" t="s">
        <v>116</v>
      </c>
      <c r="C54" s="51" t="s">
        <v>77</v>
      </c>
      <c r="D54" s="24">
        <f t="shared" si="12"/>
        <v>0</v>
      </c>
      <c r="E54" s="24">
        <f t="shared" si="13"/>
        <v>0</v>
      </c>
      <c r="F54" s="14">
        <f t="shared" si="14"/>
        <v>0</v>
      </c>
      <c r="G54" s="25"/>
      <c r="H54" s="34"/>
      <c r="I54" s="26"/>
      <c r="J54" s="26"/>
      <c r="K54" s="27"/>
      <c r="L54" s="27"/>
      <c r="M54" s="20">
        <f t="shared" si="15"/>
        <v>0</v>
      </c>
      <c r="N54" s="26"/>
      <c r="O54" s="26"/>
      <c r="P54" s="27"/>
      <c r="Q54" s="27"/>
      <c r="R54" s="20">
        <f t="shared" si="16"/>
        <v>0</v>
      </c>
      <c r="S54" s="20">
        <f t="shared" si="17"/>
        <v>0</v>
      </c>
      <c r="T54" s="52"/>
      <c r="U54" s="50">
        <v>38631</v>
      </c>
    </row>
    <row r="55" spans="1:21" s="1" customFormat="1" ht="13.9" customHeight="1" x14ac:dyDescent="0.25">
      <c r="A55" s="14" t="s">
        <v>51</v>
      </c>
      <c r="B55" s="68" t="s">
        <v>117</v>
      </c>
      <c r="C55" s="51" t="s">
        <v>48</v>
      </c>
      <c r="D55" s="24">
        <f t="shared" si="12"/>
        <v>0</v>
      </c>
      <c r="E55" s="24">
        <f t="shared" si="13"/>
        <v>0</v>
      </c>
      <c r="F55" s="14">
        <f t="shared" si="14"/>
        <v>0</v>
      </c>
      <c r="G55" s="25"/>
      <c r="H55" s="34"/>
      <c r="I55" s="26"/>
      <c r="J55" s="26"/>
      <c r="K55" s="27"/>
      <c r="L55" s="27"/>
      <c r="M55" s="20">
        <f t="shared" si="15"/>
        <v>0</v>
      </c>
      <c r="N55" s="26"/>
      <c r="O55" s="26"/>
      <c r="P55" s="27"/>
      <c r="Q55" s="27"/>
      <c r="R55" s="20">
        <f t="shared" si="16"/>
        <v>0</v>
      </c>
      <c r="S55" s="20">
        <f t="shared" si="17"/>
        <v>0</v>
      </c>
      <c r="T55" s="52"/>
      <c r="U55" s="50">
        <v>38433</v>
      </c>
    </row>
    <row r="56" spans="1:21" s="1" customFormat="1" ht="13.9" customHeight="1" x14ac:dyDescent="0.25">
      <c r="A56" s="14" t="s">
        <v>52</v>
      </c>
      <c r="B56" s="68" t="s">
        <v>140</v>
      </c>
      <c r="C56" s="51" t="s">
        <v>32</v>
      </c>
      <c r="D56" s="24">
        <f t="shared" si="12"/>
        <v>0</v>
      </c>
      <c r="E56" s="24">
        <f t="shared" si="13"/>
        <v>0</v>
      </c>
      <c r="F56" s="14">
        <f t="shared" si="14"/>
        <v>0</v>
      </c>
      <c r="G56" s="25"/>
      <c r="H56" s="34"/>
      <c r="I56" s="26"/>
      <c r="J56" s="26"/>
      <c r="K56" s="27"/>
      <c r="L56" s="27"/>
      <c r="M56" s="20">
        <f t="shared" si="15"/>
        <v>0</v>
      </c>
      <c r="N56" s="26"/>
      <c r="O56" s="26"/>
      <c r="P56" s="27"/>
      <c r="Q56" s="27"/>
      <c r="R56" s="20">
        <f t="shared" si="16"/>
        <v>0</v>
      </c>
      <c r="S56" s="20">
        <f t="shared" si="17"/>
        <v>0</v>
      </c>
      <c r="T56" s="52"/>
      <c r="U56" s="50">
        <v>38378</v>
      </c>
    </row>
    <row r="57" spans="1:21" s="1" customFormat="1" ht="13.9" customHeight="1" x14ac:dyDescent="0.25">
      <c r="A57" s="14" t="s">
        <v>53</v>
      </c>
      <c r="B57" s="68" t="s">
        <v>106</v>
      </c>
      <c r="C57" s="51" t="s">
        <v>40</v>
      </c>
      <c r="D57" s="24">
        <f t="shared" si="12"/>
        <v>0</v>
      </c>
      <c r="E57" s="24">
        <f t="shared" si="13"/>
        <v>0</v>
      </c>
      <c r="F57" s="14">
        <f t="shared" si="14"/>
        <v>0</v>
      </c>
      <c r="G57" s="25"/>
      <c r="H57" s="34"/>
      <c r="I57" s="26"/>
      <c r="J57" s="26"/>
      <c r="K57" s="27"/>
      <c r="L57" s="27"/>
      <c r="M57" s="20">
        <f t="shared" si="15"/>
        <v>0</v>
      </c>
      <c r="N57" s="26"/>
      <c r="O57" s="26"/>
      <c r="P57" s="27"/>
      <c r="Q57" s="27"/>
      <c r="R57" s="20">
        <f t="shared" si="16"/>
        <v>0</v>
      </c>
      <c r="S57" s="20">
        <f t="shared" si="17"/>
        <v>0</v>
      </c>
      <c r="T57" s="52"/>
      <c r="U57" s="50">
        <v>38226</v>
      </c>
    </row>
    <row r="58" spans="1:21" s="1" customFormat="1" ht="13.9" customHeight="1" x14ac:dyDescent="0.25">
      <c r="A58" s="14" t="s">
        <v>54</v>
      </c>
      <c r="B58" s="68" t="s">
        <v>108</v>
      </c>
      <c r="C58" s="51" t="s">
        <v>77</v>
      </c>
      <c r="D58" s="24">
        <f t="shared" si="12"/>
        <v>0</v>
      </c>
      <c r="E58" s="24">
        <f t="shared" si="13"/>
        <v>0</v>
      </c>
      <c r="F58" s="14">
        <f t="shared" si="14"/>
        <v>0</v>
      </c>
      <c r="G58" s="25"/>
      <c r="H58" s="34"/>
      <c r="I58" s="26"/>
      <c r="J58" s="26"/>
      <c r="K58" s="27"/>
      <c r="L58" s="27"/>
      <c r="M58" s="20">
        <f t="shared" si="15"/>
        <v>0</v>
      </c>
      <c r="N58" s="26"/>
      <c r="O58" s="26"/>
      <c r="P58" s="27"/>
      <c r="Q58" s="27"/>
      <c r="R58" s="20">
        <f t="shared" si="16"/>
        <v>0</v>
      </c>
      <c r="S58" s="20">
        <f t="shared" si="17"/>
        <v>0</v>
      </c>
      <c r="T58" s="52"/>
      <c r="U58" s="50">
        <v>38546</v>
      </c>
    </row>
    <row r="59" spans="1:21" s="1" customFormat="1" ht="13.9" customHeight="1" x14ac:dyDescent="0.25">
      <c r="A59" s="14" t="s">
        <v>70</v>
      </c>
      <c r="B59" s="68" t="s">
        <v>119</v>
      </c>
      <c r="C59" s="51" t="s">
        <v>60</v>
      </c>
      <c r="D59" s="24">
        <f t="shared" ref="D59" si="18">M59</f>
        <v>0</v>
      </c>
      <c r="E59" s="24">
        <f t="shared" ref="E59" si="19">R59</f>
        <v>0</v>
      </c>
      <c r="F59" s="14">
        <f t="shared" ref="F59" si="20">SUM(D59:E59)</f>
        <v>0</v>
      </c>
      <c r="G59" s="25"/>
      <c r="H59" s="34"/>
      <c r="I59" s="26"/>
      <c r="J59" s="26"/>
      <c r="K59" s="27"/>
      <c r="L59" s="27"/>
      <c r="M59" s="20">
        <f t="shared" ref="M59" si="21">SUM(I59:L59)</f>
        <v>0</v>
      </c>
      <c r="N59" s="26"/>
      <c r="O59" s="26"/>
      <c r="P59" s="27"/>
      <c r="Q59" s="27"/>
      <c r="R59" s="20">
        <f t="shared" ref="R59" si="22">SUM(N59:Q59)</f>
        <v>0</v>
      </c>
      <c r="S59" s="20">
        <f t="shared" ref="S59" si="23">SUM(R59,M59)</f>
        <v>0</v>
      </c>
      <c r="T59" s="52"/>
      <c r="U59" s="50">
        <v>38378</v>
      </c>
    </row>
    <row r="60" spans="1:21" s="1" customFormat="1" ht="15" customHeight="1" x14ac:dyDescent="0.25">
      <c r="A60" s="186" t="s">
        <v>55</v>
      </c>
      <c r="B60" s="186"/>
      <c r="C60" s="186"/>
      <c r="D60" s="186"/>
      <c r="E60" s="186"/>
      <c r="F60" s="186"/>
      <c r="G60" s="186"/>
      <c r="H60" s="124"/>
      <c r="I60" s="171" t="s">
        <v>2</v>
      </c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24"/>
      <c r="U60" s="10"/>
    </row>
    <row r="61" spans="1:21" s="1" customFormat="1" ht="13.9" customHeight="1" x14ac:dyDescent="0.25">
      <c r="A61" s="14" t="s">
        <v>3</v>
      </c>
      <c r="B61" s="93" t="s">
        <v>4</v>
      </c>
      <c r="C61" s="16" t="s">
        <v>5</v>
      </c>
      <c r="D61" s="17" t="s">
        <v>6</v>
      </c>
      <c r="E61" s="14" t="s">
        <v>7</v>
      </c>
      <c r="F61" s="14" t="s">
        <v>23</v>
      </c>
      <c r="G61" s="18" t="s">
        <v>8</v>
      </c>
      <c r="H61" s="34"/>
      <c r="I61" s="165" t="s">
        <v>6</v>
      </c>
      <c r="J61" s="166"/>
      <c r="K61" s="166"/>
      <c r="L61" s="167"/>
      <c r="M61" s="20" t="s">
        <v>9</v>
      </c>
      <c r="N61" s="183" t="s">
        <v>10</v>
      </c>
      <c r="O61" s="184"/>
      <c r="P61" s="184"/>
      <c r="Q61" s="185"/>
      <c r="R61" s="20" t="s">
        <v>9</v>
      </c>
      <c r="S61" s="20" t="s">
        <v>23</v>
      </c>
      <c r="T61" s="19"/>
      <c r="U61" s="20" t="s">
        <v>12</v>
      </c>
    </row>
    <row r="62" spans="1:21" s="1" customFormat="1" ht="13.9" customHeight="1" x14ac:dyDescent="0.25">
      <c r="A62" s="14" t="s">
        <v>15</v>
      </c>
      <c r="B62" s="68" t="s">
        <v>56</v>
      </c>
      <c r="C62" s="22" t="s">
        <v>29</v>
      </c>
      <c r="D62" s="24">
        <f t="shared" ref="D62:D74" si="24">M62</f>
        <v>0</v>
      </c>
      <c r="E62" s="24">
        <f t="shared" ref="E62:E74" si="25">R62</f>
        <v>0</v>
      </c>
      <c r="F62" s="14">
        <f t="shared" ref="F62:F74" si="26">SUM(D62:E62)</f>
        <v>0</v>
      </c>
      <c r="G62" s="25"/>
      <c r="H62" s="34"/>
      <c r="I62" s="26"/>
      <c r="J62" s="26"/>
      <c r="K62" s="26"/>
      <c r="L62" s="26"/>
      <c r="M62" s="20">
        <f t="shared" ref="M62:M74" si="27">SUM(I62:L62)</f>
        <v>0</v>
      </c>
      <c r="N62" s="26"/>
      <c r="O62" s="26"/>
      <c r="P62" s="26"/>
      <c r="Q62" s="26"/>
      <c r="R62" s="20">
        <f t="shared" ref="R62:R74" si="28">SUM(N62:Q62)</f>
        <v>0</v>
      </c>
      <c r="S62" s="20">
        <f t="shared" ref="S62:S74" si="29">SUM(R62,M62)</f>
        <v>0</v>
      </c>
      <c r="T62" s="52"/>
      <c r="U62" s="50">
        <v>36368</v>
      </c>
    </row>
    <row r="63" spans="1:21" s="1" customFormat="1" ht="13.9" customHeight="1" x14ac:dyDescent="0.25">
      <c r="A63" s="14" t="s">
        <v>16</v>
      </c>
      <c r="B63" s="68" t="s">
        <v>57</v>
      </c>
      <c r="C63" s="22" t="s">
        <v>29</v>
      </c>
      <c r="D63" s="24">
        <f t="shared" si="24"/>
        <v>0</v>
      </c>
      <c r="E63" s="24">
        <f t="shared" si="25"/>
        <v>0</v>
      </c>
      <c r="F63" s="14">
        <f t="shared" si="26"/>
        <v>0</v>
      </c>
      <c r="G63" s="25"/>
      <c r="H63" s="34"/>
      <c r="I63" s="26"/>
      <c r="J63" s="26"/>
      <c r="K63" s="26"/>
      <c r="L63" s="26"/>
      <c r="M63" s="20">
        <f t="shared" si="27"/>
        <v>0</v>
      </c>
      <c r="N63" s="26"/>
      <c r="O63" s="26"/>
      <c r="P63" s="26"/>
      <c r="Q63" s="26"/>
      <c r="R63" s="20">
        <f t="shared" si="28"/>
        <v>0</v>
      </c>
      <c r="S63" s="20">
        <f t="shared" si="29"/>
        <v>0</v>
      </c>
      <c r="T63" s="52"/>
      <c r="U63" s="50">
        <v>37162</v>
      </c>
    </row>
    <row r="64" spans="1:21" s="1" customFormat="1" ht="13.9" customHeight="1" x14ac:dyDescent="0.25">
      <c r="A64" s="14" t="s">
        <v>17</v>
      </c>
      <c r="B64" s="68" t="s">
        <v>58</v>
      </c>
      <c r="C64" s="53" t="s">
        <v>32</v>
      </c>
      <c r="D64" s="24">
        <f t="shared" si="24"/>
        <v>0</v>
      </c>
      <c r="E64" s="24">
        <f t="shared" si="25"/>
        <v>0</v>
      </c>
      <c r="F64" s="14">
        <f t="shared" si="26"/>
        <v>0</v>
      </c>
      <c r="G64" s="25"/>
      <c r="H64" s="34"/>
      <c r="I64" s="26"/>
      <c r="J64" s="26"/>
      <c r="K64" s="26"/>
      <c r="L64" s="26"/>
      <c r="M64" s="20">
        <f t="shared" si="27"/>
        <v>0</v>
      </c>
      <c r="N64" s="26"/>
      <c r="O64" s="26"/>
      <c r="P64" s="26"/>
      <c r="Q64" s="26"/>
      <c r="R64" s="20">
        <f t="shared" si="28"/>
        <v>0</v>
      </c>
      <c r="S64" s="20">
        <f t="shared" si="29"/>
        <v>0</v>
      </c>
      <c r="T64" s="52"/>
      <c r="U64" s="45">
        <v>37639</v>
      </c>
    </row>
    <row r="65" spans="1:21" s="1" customFormat="1" ht="13.9" customHeight="1" x14ac:dyDescent="0.25">
      <c r="A65" s="14" t="s">
        <v>18</v>
      </c>
      <c r="B65" s="68" t="s">
        <v>59</v>
      </c>
      <c r="C65" s="22" t="s">
        <v>131</v>
      </c>
      <c r="D65" s="24">
        <f t="shared" si="24"/>
        <v>0</v>
      </c>
      <c r="E65" s="24">
        <f t="shared" si="25"/>
        <v>0</v>
      </c>
      <c r="F65" s="14">
        <f t="shared" si="26"/>
        <v>0</v>
      </c>
      <c r="G65" s="25"/>
      <c r="H65" s="34"/>
      <c r="I65" s="26"/>
      <c r="J65" s="26"/>
      <c r="K65" s="26"/>
      <c r="L65" s="26"/>
      <c r="M65" s="20">
        <f t="shared" si="27"/>
        <v>0</v>
      </c>
      <c r="N65" s="26"/>
      <c r="O65" s="26"/>
      <c r="P65" s="26"/>
      <c r="Q65" s="26"/>
      <c r="R65" s="20">
        <f t="shared" si="28"/>
        <v>0</v>
      </c>
      <c r="S65" s="20">
        <f t="shared" si="29"/>
        <v>0</v>
      </c>
      <c r="T65" s="52"/>
      <c r="U65" s="50">
        <v>36804</v>
      </c>
    </row>
    <row r="66" spans="1:21" s="1" customFormat="1" ht="13.9" customHeight="1" x14ac:dyDescent="0.25">
      <c r="A66" s="14" t="s">
        <v>19</v>
      </c>
      <c r="B66" s="68" t="s">
        <v>61</v>
      </c>
      <c r="C66" s="22" t="s">
        <v>42</v>
      </c>
      <c r="D66" s="24">
        <f t="shared" si="24"/>
        <v>0</v>
      </c>
      <c r="E66" s="24">
        <f t="shared" si="25"/>
        <v>0</v>
      </c>
      <c r="F66" s="14">
        <f t="shared" si="26"/>
        <v>0</v>
      </c>
      <c r="G66" s="25"/>
      <c r="H66" s="34"/>
      <c r="I66" s="26"/>
      <c r="J66" s="26"/>
      <c r="K66" s="26"/>
      <c r="L66" s="26"/>
      <c r="M66" s="20">
        <f t="shared" si="27"/>
        <v>0</v>
      </c>
      <c r="N66" s="26"/>
      <c r="O66" s="26"/>
      <c r="P66" s="26"/>
      <c r="Q66" s="26"/>
      <c r="R66" s="20">
        <f t="shared" si="28"/>
        <v>0</v>
      </c>
      <c r="S66" s="20">
        <f t="shared" si="29"/>
        <v>0</v>
      </c>
      <c r="T66" s="52"/>
      <c r="U66" s="50">
        <v>37276</v>
      </c>
    </row>
    <row r="67" spans="1:21" s="1" customFormat="1" ht="13.9" customHeight="1" x14ac:dyDescent="0.25">
      <c r="A67" s="14" t="s">
        <v>20</v>
      </c>
      <c r="B67" s="68" t="s">
        <v>62</v>
      </c>
      <c r="C67" s="22" t="s">
        <v>60</v>
      </c>
      <c r="D67" s="24">
        <f t="shared" si="24"/>
        <v>0</v>
      </c>
      <c r="E67" s="24">
        <f t="shared" si="25"/>
        <v>0</v>
      </c>
      <c r="F67" s="14">
        <f t="shared" si="26"/>
        <v>0</v>
      </c>
      <c r="G67" s="25"/>
      <c r="H67" s="34"/>
      <c r="I67" s="26"/>
      <c r="J67" s="26"/>
      <c r="K67" s="26"/>
      <c r="L67" s="26"/>
      <c r="M67" s="20">
        <f t="shared" si="27"/>
        <v>0</v>
      </c>
      <c r="N67" s="26"/>
      <c r="O67" s="26"/>
      <c r="P67" s="26"/>
      <c r="Q67" s="26"/>
      <c r="R67" s="20">
        <f t="shared" si="28"/>
        <v>0</v>
      </c>
      <c r="S67" s="20">
        <f t="shared" si="29"/>
        <v>0</v>
      </c>
      <c r="T67" s="52"/>
      <c r="U67" s="50">
        <v>36765</v>
      </c>
    </row>
    <row r="68" spans="1:21" s="1" customFormat="1" ht="13.9" customHeight="1" x14ac:dyDescent="0.25">
      <c r="A68" s="14" t="s">
        <v>21</v>
      </c>
      <c r="B68" s="68" t="s">
        <v>63</v>
      </c>
      <c r="C68" s="22" t="s">
        <v>29</v>
      </c>
      <c r="D68" s="24">
        <f t="shared" si="24"/>
        <v>0</v>
      </c>
      <c r="E68" s="24">
        <f t="shared" si="25"/>
        <v>0</v>
      </c>
      <c r="F68" s="14">
        <f t="shared" si="26"/>
        <v>0</v>
      </c>
      <c r="G68" s="25"/>
      <c r="H68" s="34"/>
      <c r="I68" s="26"/>
      <c r="J68" s="26"/>
      <c r="K68" s="26"/>
      <c r="L68" s="26"/>
      <c r="M68" s="20">
        <f t="shared" si="27"/>
        <v>0</v>
      </c>
      <c r="N68" s="26"/>
      <c r="O68" s="26"/>
      <c r="P68" s="26"/>
      <c r="Q68" s="26"/>
      <c r="R68" s="20">
        <f t="shared" si="28"/>
        <v>0</v>
      </c>
      <c r="S68" s="20">
        <f t="shared" si="29"/>
        <v>0</v>
      </c>
      <c r="T68" s="52"/>
      <c r="U68" s="50">
        <v>37146</v>
      </c>
    </row>
    <row r="69" spans="1:21" s="1" customFormat="1" ht="13.9" customHeight="1" x14ac:dyDescent="0.25">
      <c r="A69" s="14" t="s">
        <v>50</v>
      </c>
      <c r="B69" s="68" t="s">
        <v>64</v>
      </c>
      <c r="C69" s="22" t="s">
        <v>29</v>
      </c>
      <c r="D69" s="24">
        <f t="shared" si="24"/>
        <v>0</v>
      </c>
      <c r="E69" s="24">
        <f t="shared" si="25"/>
        <v>0</v>
      </c>
      <c r="F69" s="14">
        <f t="shared" si="26"/>
        <v>0</v>
      </c>
      <c r="G69" s="25"/>
      <c r="H69" s="34"/>
      <c r="I69" s="26"/>
      <c r="J69" s="26"/>
      <c r="K69" s="26"/>
      <c r="L69" s="26"/>
      <c r="M69" s="20">
        <f t="shared" si="27"/>
        <v>0</v>
      </c>
      <c r="N69" s="26"/>
      <c r="O69" s="26"/>
      <c r="P69" s="26"/>
      <c r="Q69" s="26"/>
      <c r="R69" s="20">
        <f t="shared" si="28"/>
        <v>0</v>
      </c>
      <c r="S69" s="20">
        <f t="shared" si="29"/>
        <v>0</v>
      </c>
      <c r="T69" s="52"/>
      <c r="U69" s="50">
        <v>36489</v>
      </c>
    </row>
    <row r="70" spans="1:21" s="1" customFormat="1" ht="13.9" customHeight="1" x14ac:dyDescent="0.25">
      <c r="A70" s="139" t="s">
        <v>51</v>
      </c>
      <c r="B70" s="131" t="s">
        <v>65</v>
      </c>
      <c r="C70" s="132" t="s">
        <v>66</v>
      </c>
      <c r="D70" s="142">
        <f t="shared" si="24"/>
        <v>0</v>
      </c>
      <c r="E70" s="142">
        <f t="shared" si="25"/>
        <v>0</v>
      </c>
      <c r="F70" s="139">
        <f t="shared" si="26"/>
        <v>0</v>
      </c>
      <c r="G70" s="143"/>
      <c r="H70" s="158"/>
      <c r="I70" s="136"/>
      <c r="J70" s="136"/>
      <c r="K70" s="136"/>
      <c r="L70" s="136"/>
      <c r="M70" s="145">
        <f t="shared" si="27"/>
        <v>0</v>
      </c>
      <c r="N70" s="136"/>
      <c r="O70" s="136"/>
      <c r="P70" s="136"/>
      <c r="Q70" s="136"/>
      <c r="R70" s="145">
        <f t="shared" si="28"/>
        <v>0</v>
      </c>
      <c r="S70" s="145">
        <f t="shared" si="29"/>
        <v>0</v>
      </c>
      <c r="T70" s="133"/>
      <c r="U70" s="134">
        <v>37004</v>
      </c>
    </row>
    <row r="71" spans="1:21" s="1" customFormat="1" ht="13.9" customHeight="1" x14ac:dyDescent="0.25">
      <c r="A71" s="14" t="s">
        <v>52</v>
      </c>
      <c r="B71" s="68" t="s">
        <v>67</v>
      </c>
      <c r="C71" s="22" t="s">
        <v>45</v>
      </c>
      <c r="D71" s="24">
        <f t="shared" si="24"/>
        <v>0</v>
      </c>
      <c r="E71" s="24">
        <f t="shared" si="25"/>
        <v>0</v>
      </c>
      <c r="F71" s="14">
        <f t="shared" si="26"/>
        <v>0</v>
      </c>
      <c r="G71" s="25"/>
      <c r="H71" s="34"/>
      <c r="I71" s="26"/>
      <c r="J71" s="26"/>
      <c r="K71" s="26"/>
      <c r="L71" s="26"/>
      <c r="M71" s="20">
        <f t="shared" si="27"/>
        <v>0</v>
      </c>
      <c r="N71" s="26"/>
      <c r="O71" s="26"/>
      <c r="P71" s="26"/>
      <c r="Q71" s="26"/>
      <c r="R71" s="20">
        <f t="shared" si="28"/>
        <v>0</v>
      </c>
      <c r="S71" s="20">
        <f t="shared" si="29"/>
        <v>0</v>
      </c>
      <c r="T71" s="52"/>
      <c r="U71" s="50">
        <v>37173</v>
      </c>
    </row>
    <row r="72" spans="1:21" s="1" customFormat="1" ht="13.9" customHeight="1" x14ac:dyDescent="0.25">
      <c r="A72" s="14" t="s">
        <v>53</v>
      </c>
      <c r="B72" s="68" t="s">
        <v>68</v>
      </c>
      <c r="C72" s="22" t="s">
        <v>45</v>
      </c>
      <c r="D72" s="24">
        <f t="shared" si="24"/>
        <v>0</v>
      </c>
      <c r="E72" s="24">
        <f t="shared" si="25"/>
        <v>0</v>
      </c>
      <c r="F72" s="14">
        <f t="shared" si="26"/>
        <v>0</v>
      </c>
      <c r="G72" s="25"/>
      <c r="H72" s="34"/>
      <c r="I72" s="26"/>
      <c r="J72" s="26"/>
      <c r="K72" s="26"/>
      <c r="L72" s="26"/>
      <c r="M72" s="20">
        <f t="shared" si="27"/>
        <v>0</v>
      </c>
      <c r="N72" s="26"/>
      <c r="O72" s="26"/>
      <c r="P72" s="26"/>
      <c r="Q72" s="26"/>
      <c r="R72" s="20">
        <f t="shared" si="28"/>
        <v>0</v>
      </c>
      <c r="S72" s="20">
        <f t="shared" si="29"/>
        <v>0</v>
      </c>
      <c r="T72" s="52"/>
      <c r="U72" s="50">
        <v>37467</v>
      </c>
    </row>
    <row r="73" spans="1:21" s="1" customFormat="1" ht="13.9" customHeight="1" x14ac:dyDescent="0.25">
      <c r="A73" s="14" t="s">
        <v>54</v>
      </c>
      <c r="B73" s="68" t="s">
        <v>69</v>
      </c>
      <c r="C73" s="22" t="s">
        <v>45</v>
      </c>
      <c r="D73" s="24">
        <f t="shared" si="24"/>
        <v>0</v>
      </c>
      <c r="E73" s="24">
        <f t="shared" si="25"/>
        <v>0</v>
      </c>
      <c r="F73" s="14">
        <f t="shared" si="26"/>
        <v>0</v>
      </c>
      <c r="G73" s="25"/>
      <c r="H73" s="34"/>
      <c r="I73" s="26"/>
      <c r="J73" s="26"/>
      <c r="K73" s="26"/>
      <c r="L73" s="26"/>
      <c r="M73" s="20">
        <f t="shared" si="27"/>
        <v>0</v>
      </c>
      <c r="N73" s="26"/>
      <c r="O73" s="26"/>
      <c r="P73" s="26"/>
      <c r="Q73" s="26"/>
      <c r="R73" s="20">
        <f t="shared" si="28"/>
        <v>0</v>
      </c>
      <c r="S73" s="20">
        <f t="shared" si="29"/>
        <v>0</v>
      </c>
      <c r="T73" s="52"/>
      <c r="U73" s="50">
        <v>37482</v>
      </c>
    </row>
    <row r="74" spans="1:21" s="1" customFormat="1" ht="13.9" customHeight="1" x14ac:dyDescent="0.25">
      <c r="A74" s="14" t="s">
        <v>70</v>
      </c>
      <c r="B74" s="68" t="s">
        <v>71</v>
      </c>
      <c r="C74" s="22" t="s">
        <v>72</v>
      </c>
      <c r="D74" s="24">
        <f t="shared" si="24"/>
        <v>0</v>
      </c>
      <c r="E74" s="24">
        <f t="shared" si="25"/>
        <v>0</v>
      </c>
      <c r="F74" s="14">
        <f t="shared" si="26"/>
        <v>0</v>
      </c>
      <c r="G74" s="25"/>
      <c r="H74" s="34"/>
      <c r="I74" s="26"/>
      <c r="J74" s="26"/>
      <c r="K74" s="26"/>
      <c r="L74" s="26"/>
      <c r="M74" s="20">
        <f t="shared" si="27"/>
        <v>0</v>
      </c>
      <c r="N74" s="26"/>
      <c r="O74" s="26"/>
      <c r="P74" s="26"/>
      <c r="Q74" s="26"/>
      <c r="R74" s="20">
        <f t="shared" si="28"/>
        <v>0</v>
      </c>
      <c r="S74" s="20">
        <f t="shared" si="29"/>
        <v>0</v>
      </c>
      <c r="T74" s="52"/>
      <c r="U74" s="50">
        <v>36767</v>
      </c>
    </row>
    <row r="75" spans="1:21" s="1" customFormat="1" ht="15" customHeight="1" x14ac:dyDescent="0.25">
      <c r="A75" s="186" t="s">
        <v>73</v>
      </c>
      <c r="B75" s="186"/>
      <c r="C75" s="186"/>
      <c r="D75" s="186"/>
      <c r="E75" s="186"/>
      <c r="F75" s="186"/>
      <c r="G75" s="186"/>
      <c r="H75" s="124"/>
      <c r="I75" s="171" t="s">
        <v>2</v>
      </c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24"/>
      <c r="U75" s="10"/>
    </row>
    <row r="76" spans="1:21" s="1" customFormat="1" ht="13.9" customHeight="1" x14ac:dyDescent="0.25">
      <c r="A76" s="14" t="s">
        <v>3</v>
      </c>
      <c r="B76" s="93" t="s">
        <v>4</v>
      </c>
      <c r="C76" s="16" t="s">
        <v>5</v>
      </c>
      <c r="D76" s="17" t="s">
        <v>6</v>
      </c>
      <c r="E76" s="14" t="s">
        <v>7</v>
      </c>
      <c r="F76" s="14">
        <v>120</v>
      </c>
      <c r="G76" s="18" t="s">
        <v>8</v>
      </c>
      <c r="H76" s="34"/>
      <c r="I76" s="165" t="s">
        <v>6</v>
      </c>
      <c r="J76" s="166"/>
      <c r="K76" s="166"/>
      <c r="L76" s="167"/>
      <c r="M76" s="20" t="s">
        <v>9</v>
      </c>
      <c r="N76" s="183" t="s">
        <v>10</v>
      </c>
      <c r="O76" s="184"/>
      <c r="P76" s="184"/>
      <c r="Q76" s="185"/>
      <c r="R76" s="20" t="s">
        <v>9</v>
      </c>
      <c r="S76" s="20" t="s">
        <v>23</v>
      </c>
      <c r="T76" s="19"/>
      <c r="U76" s="20" t="s">
        <v>12</v>
      </c>
    </row>
    <row r="77" spans="1:21" s="1" customFormat="1" ht="13.9" customHeight="1" x14ac:dyDescent="0.25">
      <c r="A77" s="14" t="s">
        <v>15</v>
      </c>
      <c r="B77" s="68" t="s">
        <v>74</v>
      </c>
      <c r="C77" s="22" t="s">
        <v>45</v>
      </c>
      <c r="D77" s="24">
        <f t="shared" ref="D77:D82" si="30">M77</f>
        <v>0</v>
      </c>
      <c r="E77" s="24">
        <f t="shared" ref="E77:E82" si="31">R77</f>
        <v>0</v>
      </c>
      <c r="F77" s="14">
        <f t="shared" ref="F77:F82" si="32">SUM(D77:E77)</f>
        <v>0</v>
      </c>
      <c r="G77" s="25"/>
      <c r="H77" s="34"/>
      <c r="I77" s="26"/>
      <c r="J77" s="26"/>
      <c r="K77" s="26"/>
      <c r="L77" s="26"/>
      <c r="M77" s="20">
        <f t="shared" ref="M77:M82" si="33">SUM(I77:L77)</f>
        <v>0</v>
      </c>
      <c r="N77" s="26"/>
      <c r="O77" s="26"/>
      <c r="P77" s="26"/>
      <c r="Q77" s="26"/>
      <c r="R77" s="20">
        <f t="shared" ref="R77:R82" si="34">SUM(N77:Q77)</f>
        <v>0</v>
      </c>
      <c r="S77" s="20">
        <f t="shared" ref="S77:S82" si="35">SUM(R77,M77)</f>
        <v>0</v>
      </c>
      <c r="T77" s="52"/>
      <c r="U77" s="50">
        <v>37520</v>
      </c>
    </row>
    <row r="78" spans="1:21" s="1" customFormat="1" ht="13.9" customHeight="1" x14ac:dyDescent="0.25">
      <c r="A78" s="14" t="s">
        <v>16</v>
      </c>
      <c r="B78" s="68" t="s">
        <v>75</v>
      </c>
      <c r="C78" s="22" t="s">
        <v>45</v>
      </c>
      <c r="D78" s="24">
        <f t="shared" si="30"/>
        <v>0</v>
      </c>
      <c r="E78" s="24">
        <f t="shared" si="31"/>
        <v>0</v>
      </c>
      <c r="F78" s="14">
        <f t="shared" si="32"/>
        <v>0</v>
      </c>
      <c r="G78" s="25"/>
      <c r="H78" s="34"/>
      <c r="I78" s="26"/>
      <c r="J78" s="26"/>
      <c r="K78" s="26"/>
      <c r="L78" s="26"/>
      <c r="M78" s="20">
        <f t="shared" si="33"/>
        <v>0</v>
      </c>
      <c r="N78" s="26"/>
      <c r="O78" s="26"/>
      <c r="P78" s="26"/>
      <c r="Q78" s="26"/>
      <c r="R78" s="20">
        <f t="shared" si="34"/>
        <v>0</v>
      </c>
      <c r="S78" s="20">
        <f t="shared" si="35"/>
        <v>0</v>
      </c>
      <c r="T78" s="52"/>
      <c r="U78" s="50">
        <v>37504</v>
      </c>
    </row>
    <row r="79" spans="1:21" s="1" customFormat="1" ht="13.9" customHeight="1" x14ac:dyDescent="0.25">
      <c r="A79" s="14" t="s">
        <v>17</v>
      </c>
      <c r="B79" s="97" t="s">
        <v>76</v>
      </c>
      <c r="C79" s="22" t="s">
        <v>77</v>
      </c>
      <c r="D79" s="24">
        <f t="shared" si="30"/>
        <v>0</v>
      </c>
      <c r="E79" s="24">
        <f t="shared" si="31"/>
        <v>0</v>
      </c>
      <c r="F79" s="14">
        <f t="shared" si="32"/>
        <v>0</v>
      </c>
      <c r="G79" s="25"/>
      <c r="H79" s="34"/>
      <c r="I79" s="26"/>
      <c r="J79" s="26"/>
      <c r="K79" s="26"/>
      <c r="L79" s="26"/>
      <c r="M79" s="20">
        <f t="shared" si="33"/>
        <v>0</v>
      </c>
      <c r="N79" s="26"/>
      <c r="O79" s="26"/>
      <c r="P79" s="26"/>
      <c r="Q79" s="26"/>
      <c r="R79" s="20">
        <f t="shared" si="34"/>
        <v>0</v>
      </c>
      <c r="S79" s="20">
        <f t="shared" si="35"/>
        <v>0</v>
      </c>
      <c r="T79" s="52"/>
      <c r="U79" s="50">
        <v>37718</v>
      </c>
    </row>
    <row r="80" spans="1:21" s="1" customFormat="1" ht="13.9" customHeight="1" x14ac:dyDescent="0.25">
      <c r="A80" s="14" t="s">
        <v>18</v>
      </c>
      <c r="B80" s="68" t="s">
        <v>78</v>
      </c>
      <c r="C80" s="22" t="s">
        <v>77</v>
      </c>
      <c r="D80" s="24">
        <f t="shared" si="30"/>
        <v>0</v>
      </c>
      <c r="E80" s="24">
        <f t="shared" si="31"/>
        <v>0</v>
      </c>
      <c r="F80" s="14">
        <f t="shared" si="32"/>
        <v>0</v>
      </c>
      <c r="G80" s="25"/>
      <c r="H80" s="34"/>
      <c r="I80" s="26"/>
      <c r="J80" s="26"/>
      <c r="K80" s="26"/>
      <c r="L80" s="26"/>
      <c r="M80" s="20">
        <f t="shared" si="33"/>
        <v>0</v>
      </c>
      <c r="N80" s="26"/>
      <c r="O80" s="26"/>
      <c r="P80" s="26"/>
      <c r="Q80" s="26"/>
      <c r="R80" s="20">
        <f t="shared" si="34"/>
        <v>0</v>
      </c>
      <c r="S80" s="20">
        <f t="shared" si="35"/>
        <v>0</v>
      </c>
      <c r="T80" s="52"/>
      <c r="U80" s="50">
        <v>37015</v>
      </c>
    </row>
    <row r="81" spans="1:21" s="1" customFormat="1" ht="13.9" customHeight="1" x14ac:dyDescent="0.25">
      <c r="A81" s="14" t="s">
        <v>19</v>
      </c>
      <c r="B81" s="68" t="s">
        <v>79</v>
      </c>
      <c r="C81" s="22" t="s">
        <v>77</v>
      </c>
      <c r="D81" s="24">
        <f t="shared" si="30"/>
        <v>0</v>
      </c>
      <c r="E81" s="24">
        <f t="shared" si="31"/>
        <v>0</v>
      </c>
      <c r="F81" s="14">
        <f t="shared" si="32"/>
        <v>0</v>
      </c>
      <c r="G81" s="25"/>
      <c r="H81" s="34"/>
      <c r="I81" s="26"/>
      <c r="J81" s="26"/>
      <c r="K81" s="26"/>
      <c r="L81" s="26"/>
      <c r="M81" s="20">
        <f t="shared" si="33"/>
        <v>0</v>
      </c>
      <c r="N81" s="26"/>
      <c r="O81" s="26"/>
      <c r="P81" s="26"/>
      <c r="Q81" s="26"/>
      <c r="R81" s="20">
        <f t="shared" si="34"/>
        <v>0</v>
      </c>
      <c r="S81" s="20">
        <f t="shared" si="35"/>
        <v>0</v>
      </c>
      <c r="T81" s="52"/>
      <c r="U81" s="50">
        <v>36688</v>
      </c>
    </row>
    <row r="82" spans="1:21" s="1" customFormat="1" ht="13.9" customHeight="1" x14ac:dyDescent="0.25">
      <c r="A82" s="14" t="s">
        <v>20</v>
      </c>
      <c r="B82" s="68" t="s">
        <v>80</v>
      </c>
      <c r="C82" s="22" t="s">
        <v>77</v>
      </c>
      <c r="D82" s="24">
        <f t="shared" si="30"/>
        <v>0</v>
      </c>
      <c r="E82" s="24">
        <f t="shared" si="31"/>
        <v>0</v>
      </c>
      <c r="F82" s="14">
        <f t="shared" si="32"/>
        <v>0</v>
      </c>
      <c r="G82" s="25"/>
      <c r="H82" s="34"/>
      <c r="I82" s="26"/>
      <c r="J82" s="26"/>
      <c r="K82" s="26"/>
      <c r="L82" s="26"/>
      <c r="M82" s="20">
        <f t="shared" si="33"/>
        <v>0</v>
      </c>
      <c r="N82" s="26"/>
      <c r="O82" s="26"/>
      <c r="P82" s="26"/>
      <c r="Q82" s="26"/>
      <c r="R82" s="20">
        <f t="shared" si="34"/>
        <v>0</v>
      </c>
      <c r="S82" s="20">
        <f t="shared" si="35"/>
        <v>0</v>
      </c>
      <c r="T82" s="52"/>
      <c r="U82" s="50">
        <v>36546</v>
      </c>
    </row>
    <row r="83" spans="1:21" s="1" customFormat="1" ht="13.9" customHeight="1" x14ac:dyDescent="0.25">
      <c r="A83" s="81"/>
      <c r="B83" s="117"/>
      <c r="C83" s="30"/>
      <c r="D83" s="31"/>
      <c r="E83" s="31"/>
      <c r="F83" s="81"/>
      <c r="G83" s="32"/>
      <c r="H83" s="34"/>
      <c r="I83" s="8"/>
      <c r="J83" s="8"/>
      <c r="K83" s="8"/>
      <c r="L83" s="8"/>
      <c r="M83" s="7"/>
      <c r="N83" s="8"/>
      <c r="O83" s="8"/>
      <c r="P83" s="8"/>
      <c r="Q83" s="8"/>
      <c r="R83" s="7"/>
      <c r="S83" s="7"/>
      <c r="T83" s="52"/>
      <c r="U83" s="35"/>
    </row>
    <row r="84" spans="1:21" s="1" customFormat="1" ht="13.9" customHeight="1" x14ac:dyDescent="0.25">
      <c r="A84" s="54"/>
      <c r="B84" s="168" t="s">
        <v>135</v>
      </c>
      <c r="C84" s="168"/>
      <c r="D84" s="57"/>
      <c r="E84" s="168" t="s">
        <v>81</v>
      </c>
      <c r="F84" s="168"/>
      <c r="G84" s="168"/>
      <c r="H84" s="2"/>
      <c r="K84" s="6"/>
      <c r="L84" s="6"/>
      <c r="M84" s="7"/>
      <c r="N84" s="8"/>
      <c r="O84" s="8"/>
      <c r="P84" s="6"/>
      <c r="Q84" s="6"/>
      <c r="R84" s="7"/>
      <c r="S84" s="9"/>
      <c r="T84" s="2"/>
      <c r="U84" s="10"/>
    </row>
  </sheetData>
  <mergeCells count="35">
    <mergeCell ref="I76:L76"/>
    <mergeCell ref="N76:Q76"/>
    <mergeCell ref="B84:C84"/>
    <mergeCell ref="E84:G84"/>
    <mergeCell ref="A60:G60"/>
    <mergeCell ref="I60:S60"/>
    <mergeCell ref="I61:L61"/>
    <mergeCell ref="N61:Q61"/>
    <mergeCell ref="A75:G75"/>
    <mergeCell ref="I75:S75"/>
    <mergeCell ref="I46:L46"/>
    <mergeCell ref="N46:Q46"/>
    <mergeCell ref="A25:G25"/>
    <mergeCell ref="I25:S25"/>
    <mergeCell ref="I26:L26"/>
    <mergeCell ref="N26:Q26"/>
    <mergeCell ref="A31:G31"/>
    <mergeCell ref="I31:S31"/>
    <mergeCell ref="I32:L32"/>
    <mergeCell ref="N32:Q32"/>
    <mergeCell ref="A45:G45"/>
    <mergeCell ref="I45:S45"/>
    <mergeCell ref="I9:L9"/>
    <mergeCell ref="N9:Q9"/>
    <mergeCell ref="A18:G18"/>
    <mergeCell ref="I18:S18"/>
    <mergeCell ref="I19:L19"/>
    <mergeCell ref="N19:Q19"/>
    <mergeCell ref="A8:G8"/>
    <mergeCell ref="I8:S8"/>
    <mergeCell ref="A1:U1"/>
    <mergeCell ref="A3:G3"/>
    <mergeCell ref="I3:S3"/>
    <mergeCell ref="I5:L5"/>
    <mergeCell ref="N5:Q5"/>
  </mergeCells>
  <pageMargins left="0.19685039370078741" right="0.19685039370078741" top="0" bottom="0" header="0.31496062992125984" footer="0.31496062992125984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opLeftCell="B1" workbookViewId="0">
      <selection activeCell="O10" sqref="O10"/>
    </sheetView>
  </sheetViews>
  <sheetFormatPr defaultRowHeight="15" x14ac:dyDescent="0.25"/>
  <cols>
    <col min="1" max="1" width="3.7109375" customWidth="1"/>
    <col min="2" max="2" width="24.7109375" style="130" customWidth="1"/>
    <col min="3" max="3" width="20.7109375" customWidth="1"/>
    <col min="4" max="4" width="1.7109375" customWidth="1"/>
    <col min="5" max="5" width="10.7109375" customWidth="1"/>
    <col min="6" max="6" width="1.7109375" customWidth="1"/>
    <col min="7" max="10" width="7.7109375" customWidth="1"/>
    <col min="12" max="12" width="8.85546875" style="78"/>
  </cols>
  <sheetData>
    <row r="1" spans="1:14" s="2" customFormat="1" x14ac:dyDescent="0.25">
      <c r="A1" s="198" t="s">
        <v>82</v>
      </c>
      <c r="B1" s="198"/>
      <c r="C1" s="198"/>
      <c r="D1" s="198"/>
      <c r="E1" s="198"/>
      <c r="F1" s="13"/>
      <c r="G1" s="165" t="s">
        <v>83</v>
      </c>
      <c r="H1" s="166"/>
      <c r="I1" s="166"/>
      <c r="J1" s="167"/>
      <c r="K1" s="195" t="s">
        <v>129</v>
      </c>
      <c r="L1" s="196"/>
      <c r="M1" s="197"/>
    </row>
    <row r="2" spans="1:14" s="2" customFormat="1" ht="4.1500000000000004" customHeight="1" x14ac:dyDescent="0.25">
      <c r="A2" s="3"/>
      <c r="B2" s="5"/>
      <c r="C2" s="4"/>
      <c r="E2" s="10"/>
      <c r="F2" s="13"/>
      <c r="G2" s="13"/>
      <c r="H2" s="13"/>
      <c r="I2" s="13"/>
      <c r="J2" s="13"/>
      <c r="K2" s="13"/>
      <c r="L2" s="72"/>
    </row>
    <row r="3" spans="1:14" s="2" customFormat="1" ht="15" customHeight="1" x14ac:dyDescent="0.25">
      <c r="A3" s="199"/>
      <c r="B3" s="199"/>
      <c r="C3" s="199"/>
      <c r="D3" s="11"/>
      <c r="E3" s="12"/>
      <c r="F3" s="11"/>
      <c r="G3" s="79" t="s">
        <v>84</v>
      </c>
      <c r="H3" s="79" t="s">
        <v>85</v>
      </c>
      <c r="I3" s="164" t="s">
        <v>137</v>
      </c>
      <c r="J3" s="80"/>
      <c r="K3" s="189" t="s">
        <v>127</v>
      </c>
      <c r="L3" s="192" t="s">
        <v>128</v>
      </c>
      <c r="M3" s="192" t="s">
        <v>132</v>
      </c>
    </row>
    <row r="4" spans="1:14" s="2" customFormat="1" ht="4.1500000000000004" hidden="1" customHeight="1" x14ac:dyDescent="0.25">
      <c r="A4" s="3"/>
      <c r="B4" s="5"/>
      <c r="C4" s="4"/>
      <c r="D4" s="13"/>
      <c r="E4" s="13"/>
      <c r="F4" s="13"/>
      <c r="G4" s="1"/>
      <c r="H4" s="1"/>
      <c r="I4" s="1"/>
      <c r="J4" s="1"/>
      <c r="K4" s="190"/>
      <c r="L4" s="193"/>
      <c r="M4" s="193"/>
    </row>
    <row r="5" spans="1:14" s="2" customFormat="1" ht="15" hidden="1" customHeight="1" x14ac:dyDescent="0.25">
      <c r="A5" s="14" t="s">
        <v>3</v>
      </c>
      <c r="B5" s="93" t="s">
        <v>4</v>
      </c>
      <c r="C5" s="16" t="s">
        <v>5</v>
      </c>
      <c r="D5" s="19"/>
      <c r="E5" s="20" t="s">
        <v>12</v>
      </c>
      <c r="F5" s="11"/>
      <c r="G5" s="26" t="s">
        <v>15</v>
      </c>
      <c r="H5" s="20" t="s">
        <v>16</v>
      </c>
      <c r="I5" s="20" t="s">
        <v>17</v>
      </c>
      <c r="J5" s="60" t="s">
        <v>18</v>
      </c>
      <c r="K5" s="190"/>
      <c r="L5" s="193"/>
      <c r="M5" s="193"/>
    </row>
    <row r="6" spans="1:14" s="2" customFormat="1" ht="15" hidden="1" customHeight="1" x14ac:dyDescent="0.25">
      <c r="A6" s="14"/>
      <c r="B6" s="97"/>
      <c r="C6" s="22"/>
      <c r="D6" s="13"/>
      <c r="E6" s="61"/>
      <c r="F6" s="13"/>
      <c r="G6" s="62">
        <v>0</v>
      </c>
      <c r="H6" s="63">
        <v>0</v>
      </c>
      <c r="I6" s="63">
        <v>0</v>
      </c>
      <c r="J6" s="127">
        <v>0</v>
      </c>
      <c r="K6" s="190"/>
      <c r="L6" s="193"/>
      <c r="M6" s="193"/>
    </row>
    <row r="7" spans="1:14" s="2" customFormat="1" ht="15" hidden="1" customHeight="1" x14ac:dyDescent="0.25">
      <c r="A7" s="14"/>
      <c r="B7" s="97"/>
      <c r="C7" s="22"/>
      <c r="D7" s="13"/>
      <c r="E7" s="61"/>
      <c r="F7" s="13"/>
      <c r="G7" s="62">
        <v>0</v>
      </c>
      <c r="H7" s="63">
        <v>0</v>
      </c>
      <c r="I7" s="63">
        <v>0</v>
      </c>
      <c r="J7" s="127">
        <v>0</v>
      </c>
      <c r="K7" s="190"/>
      <c r="L7" s="193"/>
      <c r="M7" s="193"/>
    </row>
    <row r="8" spans="1:14" s="2" customFormat="1" ht="4.5" customHeight="1" x14ac:dyDescent="0.25">
      <c r="A8" s="3"/>
      <c r="B8" s="103"/>
      <c r="C8" s="30"/>
      <c r="D8" s="13"/>
      <c r="G8" s="1"/>
      <c r="H8" s="1"/>
      <c r="I8" s="1"/>
      <c r="J8" s="1"/>
      <c r="K8" s="190"/>
      <c r="L8" s="193"/>
      <c r="M8" s="193"/>
    </row>
    <row r="9" spans="1:14" s="2" customFormat="1" ht="15" customHeight="1" x14ac:dyDescent="0.25">
      <c r="A9" s="169" t="s">
        <v>13</v>
      </c>
      <c r="B9" s="169"/>
      <c r="C9" s="169"/>
      <c r="D9" s="34"/>
      <c r="F9" s="65"/>
      <c r="G9" s="188" t="s">
        <v>83</v>
      </c>
      <c r="H9" s="188"/>
      <c r="I9" s="188"/>
      <c r="J9" s="188"/>
      <c r="K9" s="191"/>
      <c r="L9" s="194"/>
      <c r="M9" s="193"/>
    </row>
    <row r="10" spans="1:14" s="2" customFormat="1" ht="15" customHeight="1" x14ac:dyDescent="0.25">
      <c r="A10" s="14" t="s">
        <v>3</v>
      </c>
      <c r="B10" s="93" t="s">
        <v>4</v>
      </c>
      <c r="C10" s="16" t="s">
        <v>5</v>
      </c>
      <c r="D10" s="19"/>
      <c r="E10" s="20" t="s">
        <v>12</v>
      </c>
      <c r="F10" s="13"/>
      <c r="G10" s="26" t="s">
        <v>15</v>
      </c>
      <c r="H10" s="20" t="s">
        <v>16</v>
      </c>
      <c r="I10" s="20" t="s">
        <v>17</v>
      </c>
      <c r="J10" s="20" t="s">
        <v>18</v>
      </c>
      <c r="K10" s="20" t="s">
        <v>87</v>
      </c>
      <c r="L10" s="73" t="s">
        <v>86</v>
      </c>
      <c r="M10" s="194"/>
    </row>
    <row r="11" spans="1:14" s="2" customFormat="1" ht="15" customHeight="1" x14ac:dyDescent="0.25">
      <c r="A11" s="14" t="s">
        <v>15</v>
      </c>
      <c r="B11" s="97" t="str">
        <f>'2 forduló'!B7</f>
        <v>JEKKEL JÁZMIN</v>
      </c>
      <c r="C11" s="22" t="str">
        <f>'2 forduló'!C7</f>
        <v>CSÁKÁNYDOROSZLÓI TK</v>
      </c>
      <c r="D11" s="13"/>
      <c r="E11" s="28">
        <f>'2 forduló'!U7</f>
        <v>38402</v>
      </c>
      <c r="F11" s="13"/>
      <c r="G11" s="62">
        <f>'1 forduló'!F11</f>
        <v>160</v>
      </c>
      <c r="H11" s="62">
        <f>'2 forduló'!F7</f>
        <v>197</v>
      </c>
      <c r="I11" s="62">
        <f>'3 forduló'!F10</f>
        <v>239</v>
      </c>
      <c r="J11" s="62">
        <f>'4 forduló'!F10</f>
        <v>0</v>
      </c>
      <c r="K11" s="64">
        <f>AVERAGE(G11:J11)</f>
        <v>149</v>
      </c>
      <c r="L11" s="63">
        <f>SUM(G11:J11)-MIN(G11:J11)</f>
        <v>596</v>
      </c>
      <c r="M11" s="161">
        <f>L11/3</f>
        <v>198.66666666666666</v>
      </c>
      <c r="N11" s="66"/>
    </row>
    <row r="12" spans="1:14" s="2" customFormat="1" ht="15" customHeight="1" x14ac:dyDescent="0.25">
      <c r="A12" s="14" t="s">
        <v>16</v>
      </c>
      <c r="B12" s="97" t="str">
        <f>'2 forduló'!B8</f>
        <v>CSERPNYÁK ADÉL</v>
      </c>
      <c r="C12" s="22" t="str">
        <f>'2 forduló'!C8</f>
        <v>SZENTGOTTHÁRDI VSE</v>
      </c>
      <c r="D12" s="13"/>
      <c r="E12" s="28">
        <f>'2 forduló'!U8</f>
        <v>38092</v>
      </c>
      <c r="F12" s="13"/>
      <c r="G12" s="62">
        <f>'1 forduló'!F12</f>
        <v>247</v>
      </c>
      <c r="H12" s="62">
        <f>'2 forduló'!F8</f>
        <v>246</v>
      </c>
      <c r="I12" s="62">
        <f>'3 forduló'!F11</f>
        <v>253</v>
      </c>
      <c r="J12" s="62">
        <f>'4 forduló'!F11</f>
        <v>0</v>
      </c>
      <c r="K12" s="64">
        <f>AVERAGE(G12:J12)</f>
        <v>186.5</v>
      </c>
      <c r="L12" s="63">
        <f t="shared" ref="L12:L17" si="0">SUM(G12:J12)-MIN(G12:J12)</f>
        <v>746</v>
      </c>
      <c r="M12" s="161">
        <f t="shared" ref="M12:M17" si="1">L12/3</f>
        <v>248.66666666666666</v>
      </c>
      <c r="N12" s="66"/>
    </row>
    <row r="13" spans="1:14" s="2" customFormat="1" ht="15" customHeight="1" x14ac:dyDescent="0.25">
      <c r="A13" s="14" t="s">
        <v>17</v>
      </c>
      <c r="B13" s="97" t="str">
        <f>'2 forduló'!B9</f>
        <v>MEZŐFI EMMA</v>
      </c>
      <c r="C13" s="22" t="str">
        <f>'2 forduló'!C9</f>
        <v>ZTE-ZÁÉV TK</v>
      </c>
      <c r="D13" s="34"/>
      <c r="E13" s="28">
        <f>'2 forduló'!U9</f>
        <v>38604</v>
      </c>
      <c r="F13" s="13"/>
      <c r="G13" s="62">
        <f>'1 forduló'!F15</f>
        <v>0</v>
      </c>
      <c r="H13" s="62">
        <f>'2 forduló'!F9</f>
        <v>184</v>
      </c>
      <c r="I13" s="62">
        <f>'3 forduló'!F12</f>
        <v>192</v>
      </c>
      <c r="J13" s="62">
        <f>'4 forduló'!F12</f>
        <v>0</v>
      </c>
      <c r="K13" s="64">
        <f t="shared" ref="K13:K17" si="2">AVERAGE(G13:J13)</f>
        <v>94</v>
      </c>
      <c r="L13" s="63">
        <f t="shared" si="0"/>
        <v>376</v>
      </c>
      <c r="M13" s="161">
        <f t="shared" si="1"/>
        <v>125.33333333333333</v>
      </c>
      <c r="N13" s="66"/>
    </row>
    <row r="14" spans="1:14" s="2" customFormat="1" ht="15" customHeight="1" x14ac:dyDescent="0.25">
      <c r="A14" s="14" t="s">
        <v>18</v>
      </c>
      <c r="B14" s="97" t="str">
        <f>'2 forduló'!B10</f>
        <v>NAGY GELLÉN HANNA</v>
      </c>
      <c r="C14" s="22" t="str">
        <f>'2 forduló'!C10</f>
        <v>ZTE-ZÁÉV TK</v>
      </c>
      <c r="D14" s="11"/>
      <c r="E14" s="28">
        <f>'2 forduló'!U10</f>
        <v>38589</v>
      </c>
      <c r="F14" s="13"/>
      <c r="G14" s="62">
        <f>'1 forduló'!F16</f>
        <v>0</v>
      </c>
      <c r="H14" s="62">
        <f>'2 forduló'!F10</f>
        <v>163</v>
      </c>
      <c r="I14" s="62">
        <f>'3 forduló'!F13</f>
        <v>193</v>
      </c>
      <c r="J14" s="62">
        <f>'4 forduló'!F13</f>
        <v>0</v>
      </c>
      <c r="K14" s="64">
        <f t="shared" si="2"/>
        <v>89</v>
      </c>
      <c r="L14" s="63">
        <f t="shared" si="0"/>
        <v>356</v>
      </c>
      <c r="M14" s="161">
        <f t="shared" si="1"/>
        <v>118.66666666666667</v>
      </c>
    </row>
    <row r="15" spans="1:14" s="2" customFormat="1" ht="15" customHeight="1" x14ac:dyDescent="0.25">
      <c r="A15" s="14" t="s">
        <v>19</v>
      </c>
      <c r="B15" s="97" t="str">
        <f>'2 forduló'!B11</f>
        <v>BORONYÁK ANITA</v>
      </c>
      <c r="C15" s="22" t="str">
        <f>'2 forduló'!C11</f>
        <v>ZTE-ZÁÉV TK</v>
      </c>
      <c r="D15" s="19"/>
      <c r="E15" s="28">
        <f>'2 forduló'!U11</f>
        <v>37914</v>
      </c>
      <c r="F15" s="13"/>
      <c r="G15" s="62">
        <f>'1 forduló'!F17</f>
        <v>122</v>
      </c>
      <c r="H15" s="62">
        <f>'2 forduló'!F11</f>
        <v>165</v>
      </c>
      <c r="I15" s="62">
        <f>'3 forduló'!F14</f>
        <v>188</v>
      </c>
      <c r="J15" s="62">
        <f>'4 forduló'!F14</f>
        <v>0</v>
      </c>
      <c r="K15" s="64">
        <f t="shared" si="2"/>
        <v>118.75</v>
      </c>
      <c r="L15" s="63">
        <f t="shared" si="0"/>
        <v>475</v>
      </c>
      <c r="M15" s="161">
        <f t="shared" si="1"/>
        <v>158.33333333333334</v>
      </c>
    </row>
    <row r="16" spans="1:14" s="2" customFormat="1" ht="15" customHeight="1" x14ac:dyDescent="0.25">
      <c r="A16" s="14" t="s">
        <v>20</v>
      </c>
      <c r="B16" s="97" t="str">
        <f>'2 forduló'!B12</f>
        <v>LÁBODI LIZA</v>
      </c>
      <c r="C16" s="22" t="str">
        <f>'2 forduló'!C12</f>
        <v>ZTE-ZÁÉV TK</v>
      </c>
      <c r="D16" s="19"/>
      <c r="E16" s="28">
        <f>'2 forduló'!U12</f>
        <v>38273</v>
      </c>
      <c r="F16" s="13"/>
      <c r="G16" s="62">
        <f>'1 forduló'!F18</f>
        <v>223</v>
      </c>
      <c r="H16" s="62">
        <f>'2 forduló'!F12</f>
        <v>182</v>
      </c>
      <c r="I16" s="62">
        <f>'3 forduló'!F15</f>
        <v>198</v>
      </c>
      <c r="J16" s="62">
        <f>'4 forduló'!F15</f>
        <v>0</v>
      </c>
      <c r="K16" s="64">
        <f t="shared" si="2"/>
        <v>150.75</v>
      </c>
      <c r="L16" s="63">
        <f t="shared" si="0"/>
        <v>603</v>
      </c>
      <c r="M16" s="161">
        <f t="shared" si="1"/>
        <v>201</v>
      </c>
    </row>
    <row r="17" spans="1:14" s="2" customFormat="1" ht="15" customHeight="1" x14ac:dyDescent="0.25">
      <c r="A17" s="14" t="s">
        <v>21</v>
      </c>
      <c r="B17" s="97" t="str">
        <f>'2 forduló'!B13</f>
        <v>TÓTH DORINA</v>
      </c>
      <c r="C17" s="22" t="str">
        <f>'2 forduló'!C13</f>
        <v>ZTE-ZÁÉV TK</v>
      </c>
      <c r="D17" s="19"/>
      <c r="E17" s="28">
        <f>'2 forduló'!U13</f>
        <v>38289</v>
      </c>
      <c r="F17" s="13"/>
      <c r="G17" s="62">
        <f>'1 forduló'!F19</f>
        <v>0</v>
      </c>
      <c r="H17" s="62">
        <f>'2 forduló'!F13</f>
        <v>211</v>
      </c>
      <c r="I17" s="62">
        <f>'3 forduló'!F16</f>
        <v>199</v>
      </c>
      <c r="J17" s="62">
        <f>'4 forduló'!F16</f>
        <v>0</v>
      </c>
      <c r="K17" s="64">
        <f t="shared" si="2"/>
        <v>102.5</v>
      </c>
      <c r="L17" s="63">
        <f t="shared" si="0"/>
        <v>410</v>
      </c>
      <c r="M17" s="161">
        <f t="shared" si="1"/>
        <v>136.66666666666666</v>
      </c>
    </row>
    <row r="18" spans="1:14" s="2" customFormat="1" ht="4.5" customHeight="1" x14ac:dyDescent="0.25">
      <c r="A18" s="3"/>
      <c r="B18" s="103"/>
      <c r="C18" s="30"/>
      <c r="D18" s="19"/>
      <c r="L18" s="74"/>
    </row>
    <row r="19" spans="1:14" s="2" customFormat="1" x14ac:dyDescent="0.25">
      <c r="A19" s="169" t="s">
        <v>22</v>
      </c>
      <c r="B19" s="169"/>
      <c r="C19" s="169"/>
      <c r="D19" s="34"/>
      <c r="E19" s="36"/>
      <c r="F19" s="65"/>
      <c r="G19" s="188" t="s">
        <v>83</v>
      </c>
      <c r="H19" s="188"/>
      <c r="I19" s="188"/>
      <c r="J19" s="188"/>
      <c r="K19" s="7"/>
      <c r="L19" s="75"/>
    </row>
    <row r="20" spans="1:14" s="2" customFormat="1" ht="15" customHeight="1" x14ac:dyDescent="0.25">
      <c r="A20" s="14" t="s">
        <v>3</v>
      </c>
      <c r="B20" s="93" t="s">
        <v>4</v>
      </c>
      <c r="C20" s="16" t="s">
        <v>5</v>
      </c>
      <c r="D20" s="11"/>
      <c r="E20" s="20" t="s">
        <v>12</v>
      </c>
      <c r="F20" s="65"/>
      <c r="G20" s="26" t="s">
        <v>15</v>
      </c>
      <c r="H20" s="20" t="s">
        <v>16</v>
      </c>
      <c r="I20" s="20" t="s">
        <v>17</v>
      </c>
      <c r="J20" s="20" t="s">
        <v>18</v>
      </c>
      <c r="K20" s="20" t="s">
        <v>87</v>
      </c>
      <c r="L20" s="73" t="s">
        <v>86</v>
      </c>
      <c r="M20" s="73" t="s">
        <v>133</v>
      </c>
    </row>
    <row r="21" spans="1:14" s="2" customFormat="1" ht="15" customHeight="1" x14ac:dyDescent="0.25">
      <c r="A21" s="37" t="s">
        <v>15</v>
      </c>
      <c r="B21" s="108" t="s">
        <v>24</v>
      </c>
      <c r="C21" s="22" t="s">
        <v>25</v>
      </c>
      <c r="D21" s="19"/>
      <c r="E21" s="44">
        <v>36766</v>
      </c>
      <c r="G21" s="26">
        <f>'1 forduló'!F24</f>
        <v>540</v>
      </c>
      <c r="H21" s="26">
        <f>'2 forduló'!F16</f>
        <v>503</v>
      </c>
      <c r="I21" s="26">
        <f>'3 forduló'!F20</f>
        <v>528</v>
      </c>
      <c r="J21" s="26">
        <f>'4 forduló'!F20</f>
        <v>0</v>
      </c>
      <c r="K21" s="64">
        <f>AVERAGE(G21:J21)</f>
        <v>392.75</v>
      </c>
      <c r="L21" s="63">
        <f>SUM(G21:J21)-MIN(G21:J21)</f>
        <v>1571</v>
      </c>
      <c r="M21" s="161">
        <f t="shared" ref="M21:M24" si="3">L21/3</f>
        <v>523.66666666666663</v>
      </c>
    </row>
    <row r="22" spans="1:14" s="2" customFormat="1" ht="15" customHeight="1" x14ac:dyDescent="0.25">
      <c r="A22" s="37" t="s">
        <v>16</v>
      </c>
      <c r="B22" s="97" t="s">
        <v>26</v>
      </c>
      <c r="C22" s="22" t="s">
        <v>25</v>
      </c>
      <c r="D22" s="19"/>
      <c r="E22" s="44">
        <v>36454</v>
      </c>
      <c r="G22" s="26">
        <f>'1 forduló'!F25</f>
        <v>481</v>
      </c>
      <c r="H22" s="26">
        <f>'2 forduló'!F17</f>
        <v>478</v>
      </c>
      <c r="I22" s="26">
        <f>'3 forduló'!F21</f>
        <v>458</v>
      </c>
      <c r="J22" s="26">
        <f>'4 forduló'!F21</f>
        <v>0</v>
      </c>
      <c r="K22" s="64">
        <f t="shared" ref="K22:K24" si="4">AVERAGE(G22:J22)</f>
        <v>354.25</v>
      </c>
      <c r="L22" s="63">
        <f t="shared" ref="L22:L24" si="5">SUM(G22:J22)-MIN(G22:J22)</f>
        <v>1417</v>
      </c>
      <c r="M22" s="161">
        <f t="shared" si="3"/>
        <v>472.33333333333331</v>
      </c>
    </row>
    <row r="23" spans="1:14" s="2" customFormat="1" ht="15" customHeight="1" x14ac:dyDescent="0.25">
      <c r="A23" s="14" t="s">
        <v>17</v>
      </c>
      <c r="B23" s="97" t="s">
        <v>27</v>
      </c>
      <c r="C23" s="22" t="s">
        <v>25</v>
      </c>
      <c r="D23" s="19"/>
      <c r="E23" s="44">
        <v>37774</v>
      </c>
      <c r="G23" s="26">
        <f>'1 forduló'!F26</f>
        <v>513</v>
      </c>
      <c r="H23" s="26">
        <f>'2 forduló'!F18</f>
        <v>463</v>
      </c>
      <c r="I23" s="26">
        <f>'3 forduló'!F22</f>
        <v>449</v>
      </c>
      <c r="J23" s="26">
        <f>'4 forduló'!F22</f>
        <v>0</v>
      </c>
      <c r="K23" s="64">
        <f t="shared" si="4"/>
        <v>356.25</v>
      </c>
      <c r="L23" s="63">
        <f t="shared" si="5"/>
        <v>1425</v>
      </c>
      <c r="M23" s="161">
        <f t="shared" si="3"/>
        <v>475</v>
      </c>
    </row>
    <row r="24" spans="1:14" s="2" customFormat="1" ht="15" customHeight="1" x14ac:dyDescent="0.25">
      <c r="A24" s="14" t="s">
        <v>18</v>
      </c>
      <c r="B24" s="97" t="s">
        <v>28</v>
      </c>
      <c r="C24" s="22" t="s">
        <v>29</v>
      </c>
      <c r="D24" s="19"/>
      <c r="E24" s="44">
        <v>37027</v>
      </c>
      <c r="G24" s="26">
        <f>'1 forduló'!F27</f>
        <v>0</v>
      </c>
      <c r="H24" s="26">
        <f>'2 forduló'!F19</f>
        <v>519</v>
      </c>
      <c r="I24" s="26">
        <f>'3 forduló'!F23</f>
        <v>506</v>
      </c>
      <c r="J24" s="26">
        <f>'4 forduló'!F23</f>
        <v>0</v>
      </c>
      <c r="K24" s="64">
        <f t="shared" si="4"/>
        <v>256.25</v>
      </c>
      <c r="L24" s="63">
        <f t="shared" si="5"/>
        <v>1025</v>
      </c>
      <c r="M24" s="161">
        <f t="shared" si="3"/>
        <v>341.66666666666669</v>
      </c>
    </row>
    <row r="25" spans="1:14" s="2" customFormat="1" ht="4.1500000000000004" customHeight="1" x14ac:dyDescent="0.25">
      <c r="A25" s="3"/>
      <c r="B25" s="103"/>
      <c r="C25" s="30"/>
      <c r="E25" s="36"/>
      <c r="L25" s="74"/>
    </row>
    <row r="26" spans="1:14" s="2" customFormat="1" ht="15" customHeight="1" x14ac:dyDescent="0.25">
      <c r="A26" s="169" t="s">
        <v>30</v>
      </c>
      <c r="B26" s="169"/>
      <c r="C26" s="169"/>
      <c r="E26" s="10"/>
      <c r="G26" s="188" t="s">
        <v>83</v>
      </c>
      <c r="H26" s="188"/>
      <c r="I26" s="188"/>
      <c r="J26" s="188"/>
      <c r="K26" s="19"/>
      <c r="L26" s="76"/>
    </row>
    <row r="27" spans="1:14" s="2" customFormat="1" ht="15" customHeight="1" x14ac:dyDescent="0.25">
      <c r="A27" s="14" t="s">
        <v>3</v>
      </c>
      <c r="B27" s="93" t="s">
        <v>4</v>
      </c>
      <c r="C27" s="16" t="s">
        <v>5</v>
      </c>
      <c r="E27" s="20" t="s">
        <v>12</v>
      </c>
      <c r="G27" s="26" t="s">
        <v>15</v>
      </c>
      <c r="H27" s="20" t="s">
        <v>16</v>
      </c>
      <c r="I27" s="20" t="s">
        <v>17</v>
      </c>
      <c r="J27" s="60" t="s">
        <v>18</v>
      </c>
      <c r="K27" s="20" t="s">
        <v>87</v>
      </c>
      <c r="L27" s="73" t="s">
        <v>86</v>
      </c>
      <c r="M27" s="73" t="s">
        <v>133</v>
      </c>
    </row>
    <row r="28" spans="1:14" s="2" customFormat="1" ht="15" customHeight="1" x14ac:dyDescent="0.25">
      <c r="A28" s="37" t="s">
        <v>15</v>
      </c>
      <c r="B28" s="114" t="s">
        <v>31</v>
      </c>
      <c r="C28" s="22" t="s">
        <v>32</v>
      </c>
      <c r="D28" s="11"/>
      <c r="E28" s="44">
        <v>37370</v>
      </c>
      <c r="F28" s="11"/>
      <c r="G28" s="26">
        <v>0</v>
      </c>
      <c r="H28" s="26">
        <f>'2 forduló'!F22</f>
        <v>402</v>
      </c>
      <c r="I28" s="26">
        <f>'3 forduló'!F27</f>
        <v>0</v>
      </c>
      <c r="J28" s="26">
        <f>'4 forduló'!F27</f>
        <v>0</v>
      </c>
      <c r="K28" s="64">
        <f>AVERAGE(G28:J28)</f>
        <v>100.5</v>
      </c>
      <c r="L28" s="63">
        <f>SUM(G28:J28)-MIN(G28:J28)</f>
        <v>402</v>
      </c>
      <c r="M28" s="161">
        <f t="shared" ref="M28:M30" si="6">L28/3</f>
        <v>134</v>
      </c>
      <c r="N28" s="163" t="s">
        <v>134</v>
      </c>
    </row>
    <row r="29" spans="1:14" s="2" customFormat="1" ht="15" customHeight="1" x14ac:dyDescent="0.25">
      <c r="A29" s="37" t="s">
        <v>16</v>
      </c>
      <c r="B29" s="114" t="s">
        <v>33</v>
      </c>
      <c r="C29" s="22" t="s">
        <v>34</v>
      </c>
      <c r="D29" s="19"/>
      <c r="E29" s="44">
        <v>37215</v>
      </c>
      <c r="F29" s="19"/>
      <c r="G29" s="26">
        <v>471</v>
      </c>
      <c r="H29" s="26">
        <f>'2 forduló'!F23</f>
        <v>428</v>
      </c>
      <c r="I29" s="26">
        <f>'3 forduló'!F28</f>
        <v>449</v>
      </c>
      <c r="J29" s="26">
        <f>'4 forduló'!F28</f>
        <v>0</v>
      </c>
      <c r="K29" s="64">
        <f>AVERAGE(G29:J29)</f>
        <v>337</v>
      </c>
      <c r="L29" s="63">
        <f>SUM(G29:J29)-MIN(G29:J29)</f>
        <v>1348</v>
      </c>
      <c r="M29" s="161">
        <f t="shared" si="6"/>
        <v>449.33333333333331</v>
      </c>
    </row>
    <row r="30" spans="1:14" s="2" customFormat="1" ht="15" customHeight="1" x14ac:dyDescent="0.25">
      <c r="A30" s="37" t="s">
        <v>17</v>
      </c>
      <c r="B30" s="68" t="s">
        <v>35</v>
      </c>
      <c r="C30" s="22" t="s">
        <v>34</v>
      </c>
      <c r="D30" s="19"/>
      <c r="E30" s="44">
        <v>37033</v>
      </c>
      <c r="F30" s="19"/>
      <c r="G30" s="26">
        <v>309</v>
      </c>
      <c r="H30" s="26">
        <f>'2 forduló'!F24</f>
        <v>427</v>
      </c>
      <c r="I30" s="26">
        <f>'3 forduló'!F29</f>
        <v>413</v>
      </c>
      <c r="J30" s="26">
        <f>'4 forduló'!F29</f>
        <v>0</v>
      </c>
      <c r="K30" s="64">
        <f>AVERAGE(G30:J30)</f>
        <v>287.25</v>
      </c>
      <c r="L30" s="63">
        <f>SUM(G30:J30)-MIN(G30:J30)</f>
        <v>1149</v>
      </c>
      <c r="M30" s="161">
        <f t="shared" si="6"/>
        <v>383</v>
      </c>
    </row>
    <row r="31" spans="1:14" s="2" customFormat="1" ht="6" customHeight="1" x14ac:dyDescent="0.25">
      <c r="A31" s="3"/>
      <c r="B31" s="117"/>
      <c r="C31" s="30"/>
      <c r="D31" s="34"/>
      <c r="G31" s="67"/>
      <c r="L31" s="74"/>
    </row>
    <row r="32" spans="1:14" s="2" customFormat="1" x14ac:dyDescent="0.25">
      <c r="A32" s="169" t="s">
        <v>36</v>
      </c>
      <c r="B32" s="169"/>
      <c r="C32" s="169"/>
      <c r="D32" s="34"/>
      <c r="F32" s="34"/>
      <c r="G32" s="188" t="s">
        <v>83</v>
      </c>
      <c r="H32" s="188"/>
      <c r="I32" s="188"/>
      <c r="J32" s="188"/>
      <c r="K32" s="19"/>
      <c r="L32" s="76"/>
    </row>
    <row r="33" spans="1:13" s="2" customFormat="1" ht="15" customHeight="1" x14ac:dyDescent="0.25">
      <c r="A33" s="14" t="s">
        <v>3</v>
      </c>
      <c r="B33" s="93" t="s">
        <v>4</v>
      </c>
      <c r="C33" s="16" t="s">
        <v>5</v>
      </c>
      <c r="D33" s="34"/>
      <c r="E33" s="20" t="s">
        <v>12</v>
      </c>
      <c r="F33" s="34"/>
      <c r="G33" s="26" t="s">
        <v>15</v>
      </c>
      <c r="H33" s="20" t="s">
        <v>16</v>
      </c>
      <c r="I33" s="20" t="s">
        <v>17</v>
      </c>
      <c r="J33" s="20" t="s">
        <v>18</v>
      </c>
      <c r="K33" s="20" t="s">
        <v>87</v>
      </c>
      <c r="L33" s="73" t="s">
        <v>86</v>
      </c>
      <c r="M33" s="73" t="s">
        <v>133</v>
      </c>
    </row>
    <row r="34" spans="1:13" s="2" customFormat="1" ht="15" customHeight="1" x14ac:dyDescent="0.25">
      <c r="A34" s="14" t="s">
        <v>15</v>
      </c>
      <c r="B34" s="97" t="s">
        <v>37</v>
      </c>
      <c r="C34" s="22" t="s">
        <v>38</v>
      </c>
      <c r="D34" s="19"/>
      <c r="E34" s="45">
        <v>38220</v>
      </c>
      <c r="F34" s="19"/>
      <c r="G34" s="26">
        <f>'1 forduló'!F40</f>
        <v>293</v>
      </c>
      <c r="H34" s="26">
        <f>'2 forduló'!F27</f>
        <v>284</v>
      </c>
      <c r="I34" s="26">
        <f>'3 forduló'!F33</f>
        <v>254</v>
      </c>
      <c r="J34" s="26">
        <f>'4 forduló'!F33</f>
        <v>0</v>
      </c>
      <c r="K34" s="64">
        <f t="shared" ref="K34:K40" si="7">AVERAGE(G34:J34)</f>
        <v>207.75</v>
      </c>
      <c r="L34" s="63">
        <f t="shared" ref="L34:L40" si="8">SUM(G34:J34)-MIN(G34:J34)</f>
        <v>831</v>
      </c>
      <c r="M34" s="161">
        <f t="shared" ref="M34:M40" si="9">L34/3</f>
        <v>277</v>
      </c>
    </row>
    <row r="35" spans="1:13" s="2" customFormat="1" ht="15" customHeight="1" x14ac:dyDescent="0.25">
      <c r="A35" s="14" t="s">
        <v>16</v>
      </c>
      <c r="B35" s="97" t="s">
        <v>39</v>
      </c>
      <c r="C35" s="49" t="s">
        <v>40</v>
      </c>
      <c r="D35" s="52"/>
      <c r="E35" s="45">
        <v>38370</v>
      </c>
      <c r="F35" s="19"/>
      <c r="G35" s="26">
        <f>'1 forduló'!F41</f>
        <v>255</v>
      </c>
      <c r="H35" s="26">
        <f>'2 forduló'!F28</f>
        <v>241</v>
      </c>
      <c r="I35" s="26">
        <f>'3 forduló'!F34</f>
        <v>233</v>
      </c>
      <c r="J35" s="26">
        <f>'4 forduló'!F34</f>
        <v>0</v>
      </c>
      <c r="K35" s="64">
        <f t="shared" si="7"/>
        <v>182.25</v>
      </c>
      <c r="L35" s="63">
        <f t="shared" si="8"/>
        <v>729</v>
      </c>
      <c r="M35" s="161">
        <f t="shared" si="9"/>
        <v>243</v>
      </c>
    </row>
    <row r="36" spans="1:13" s="2" customFormat="1" ht="15" customHeight="1" x14ac:dyDescent="0.25">
      <c r="A36" s="14" t="s">
        <v>17</v>
      </c>
      <c r="B36" s="68" t="s">
        <v>41</v>
      </c>
      <c r="C36" s="22" t="s">
        <v>42</v>
      </c>
      <c r="D36" s="34"/>
      <c r="E36" s="45">
        <v>37915</v>
      </c>
      <c r="F36" s="19"/>
      <c r="G36" s="26">
        <f>'1 forduló'!F42</f>
        <v>293</v>
      </c>
      <c r="H36" s="26">
        <f>'2 forduló'!F29</f>
        <v>269</v>
      </c>
      <c r="I36" s="26">
        <f>'3 forduló'!F35</f>
        <v>271</v>
      </c>
      <c r="J36" s="26">
        <f>'4 forduló'!F35</f>
        <v>0</v>
      </c>
      <c r="K36" s="64">
        <f t="shared" si="7"/>
        <v>208.25</v>
      </c>
      <c r="L36" s="63">
        <f t="shared" si="8"/>
        <v>833</v>
      </c>
      <c r="M36" s="161">
        <f t="shared" si="9"/>
        <v>277.66666666666669</v>
      </c>
    </row>
    <row r="37" spans="1:13" s="2" customFormat="1" ht="15" customHeight="1" x14ac:dyDescent="0.25">
      <c r="A37" s="14" t="s">
        <v>18</v>
      </c>
      <c r="B37" s="97" t="s">
        <v>43</v>
      </c>
      <c r="C37" s="49" t="s">
        <v>40</v>
      </c>
      <c r="D37" s="52"/>
      <c r="E37" s="45">
        <v>38764</v>
      </c>
      <c r="F37" s="19"/>
      <c r="G37" s="26">
        <f>'1 forduló'!F43</f>
        <v>285</v>
      </c>
      <c r="H37" s="26">
        <f>'2 forduló'!F30</f>
        <v>224</v>
      </c>
      <c r="I37" s="26">
        <f>'3 forduló'!F36</f>
        <v>229</v>
      </c>
      <c r="J37" s="26">
        <f>'4 forduló'!F36</f>
        <v>0</v>
      </c>
      <c r="K37" s="64">
        <f t="shared" si="7"/>
        <v>184.5</v>
      </c>
      <c r="L37" s="63">
        <f t="shared" si="8"/>
        <v>738</v>
      </c>
      <c r="M37" s="161">
        <f t="shared" si="9"/>
        <v>246</v>
      </c>
    </row>
    <row r="38" spans="1:13" s="2" customFormat="1" ht="15" customHeight="1" x14ac:dyDescent="0.25">
      <c r="A38" s="14" t="s">
        <v>19</v>
      </c>
      <c r="B38" s="97" t="s">
        <v>44</v>
      </c>
      <c r="C38" s="22" t="s">
        <v>45</v>
      </c>
      <c r="D38" s="19"/>
      <c r="E38" s="45">
        <v>37917</v>
      </c>
      <c r="F38" s="19"/>
      <c r="G38" s="26">
        <f>'1 forduló'!F44</f>
        <v>257</v>
      </c>
      <c r="H38" s="26">
        <f>'2 forduló'!F31</f>
        <v>282</v>
      </c>
      <c r="I38" s="26">
        <f>'3 forduló'!F37</f>
        <v>259</v>
      </c>
      <c r="J38" s="26">
        <f>'4 forduló'!F37</f>
        <v>0</v>
      </c>
      <c r="K38" s="64">
        <f t="shared" si="7"/>
        <v>199.5</v>
      </c>
      <c r="L38" s="63">
        <f t="shared" si="8"/>
        <v>798</v>
      </c>
      <c r="M38" s="161">
        <f t="shared" si="9"/>
        <v>266</v>
      </c>
    </row>
    <row r="39" spans="1:13" s="2" customFormat="1" ht="15" customHeight="1" x14ac:dyDescent="0.25">
      <c r="A39" s="14" t="s">
        <v>20</v>
      </c>
      <c r="B39" s="97" t="s">
        <v>46</v>
      </c>
      <c r="C39" s="22" t="s">
        <v>29</v>
      </c>
      <c r="D39" s="19"/>
      <c r="E39" s="45">
        <v>37970</v>
      </c>
      <c r="F39" s="19"/>
      <c r="G39" s="26">
        <f>'1 forduló'!F45</f>
        <v>285</v>
      </c>
      <c r="H39" s="26">
        <f>'2 forduló'!F32</f>
        <v>283</v>
      </c>
      <c r="I39" s="26">
        <f>'3 forduló'!F38</f>
        <v>0</v>
      </c>
      <c r="J39" s="26">
        <f>'4 forduló'!F38</f>
        <v>0</v>
      </c>
      <c r="K39" s="64">
        <f t="shared" si="7"/>
        <v>142</v>
      </c>
      <c r="L39" s="63">
        <f t="shared" si="8"/>
        <v>568</v>
      </c>
      <c r="M39" s="161">
        <f t="shared" si="9"/>
        <v>189.33333333333334</v>
      </c>
    </row>
    <row r="40" spans="1:13" s="2" customFormat="1" ht="15" customHeight="1" x14ac:dyDescent="0.25">
      <c r="A40" s="14" t="s">
        <v>21</v>
      </c>
      <c r="B40" s="97" t="s">
        <v>47</v>
      </c>
      <c r="C40" s="22" t="s">
        <v>48</v>
      </c>
      <c r="D40" s="52"/>
      <c r="E40" s="45">
        <v>37805</v>
      </c>
      <c r="F40" s="19"/>
      <c r="G40" s="26">
        <f>'1 forduló'!F46</f>
        <v>240</v>
      </c>
      <c r="H40" s="26">
        <f>'2 forduló'!F33</f>
        <v>286</v>
      </c>
      <c r="I40" s="26">
        <f>'3 forduló'!F39</f>
        <v>297</v>
      </c>
      <c r="J40" s="26">
        <f>'4 forduló'!F39</f>
        <v>0</v>
      </c>
      <c r="K40" s="64">
        <f t="shared" si="7"/>
        <v>205.75</v>
      </c>
      <c r="L40" s="63">
        <f t="shared" si="8"/>
        <v>823</v>
      </c>
      <c r="M40" s="161">
        <f t="shared" si="9"/>
        <v>274.33333333333331</v>
      </c>
    </row>
    <row r="41" spans="1:13" s="2" customFormat="1" ht="15" customHeight="1" x14ac:dyDescent="0.25">
      <c r="A41" s="81"/>
      <c r="B41" s="103"/>
      <c r="C41" s="30"/>
      <c r="D41" s="52"/>
      <c r="E41" s="36"/>
      <c r="F41" s="19"/>
      <c r="G41" s="8"/>
      <c r="H41" s="8"/>
      <c r="I41" s="8"/>
      <c r="J41" s="8"/>
      <c r="K41" s="69"/>
      <c r="L41" s="70"/>
    </row>
    <row r="42" spans="1:13" s="2" customFormat="1" ht="15" customHeight="1" x14ac:dyDescent="0.25">
      <c r="A42" s="81"/>
      <c r="B42" s="103"/>
      <c r="C42" s="30"/>
      <c r="D42" s="52"/>
      <c r="E42" s="36"/>
      <c r="F42" s="19"/>
      <c r="G42" s="8"/>
      <c r="H42" s="8"/>
      <c r="I42" s="8"/>
      <c r="J42" s="8"/>
      <c r="K42" s="69"/>
      <c r="L42" s="70"/>
    </row>
    <row r="43" spans="1:13" s="2" customFormat="1" ht="15" customHeight="1" x14ac:dyDescent="0.25">
      <c r="A43" s="81"/>
      <c r="B43" s="103"/>
      <c r="C43" s="30"/>
      <c r="D43" s="52"/>
      <c r="E43" s="36"/>
      <c r="F43" s="19"/>
      <c r="G43" s="8"/>
      <c r="H43" s="8"/>
      <c r="I43" s="8"/>
      <c r="J43" s="8"/>
      <c r="K43" s="69"/>
      <c r="L43" s="70"/>
    </row>
    <row r="44" spans="1:13" s="2" customFormat="1" ht="15" customHeight="1" x14ac:dyDescent="0.25">
      <c r="A44" s="81"/>
      <c r="B44" s="103"/>
      <c r="C44" s="30"/>
      <c r="D44" s="52"/>
      <c r="E44" s="36"/>
      <c r="F44" s="19"/>
      <c r="G44" s="8"/>
      <c r="H44" s="8"/>
      <c r="I44" s="8"/>
      <c r="J44" s="8"/>
      <c r="K44" s="69"/>
      <c r="L44" s="70"/>
    </row>
    <row r="45" spans="1:13" s="2" customFormat="1" ht="15" customHeight="1" x14ac:dyDescent="0.25">
      <c r="A45" s="3"/>
      <c r="B45" s="103"/>
      <c r="C45" s="30"/>
      <c r="D45" s="52"/>
      <c r="E45" s="36"/>
      <c r="F45" s="19"/>
      <c r="G45" s="8"/>
      <c r="H45" s="8"/>
      <c r="I45" s="8"/>
      <c r="J45" s="8"/>
      <c r="K45" s="69"/>
      <c r="L45" s="70"/>
    </row>
    <row r="46" spans="1:13" s="124" customFormat="1" ht="15" customHeight="1" x14ac:dyDescent="0.25">
      <c r="A46" s="186" t="s">
        <v>49</v>
      </c>
      <c r="B46" s="186"/>
      <c r="C46" s="186"/>
      <c r="D46" s="123"/>
      <c r="G46" s="188" t="s">
        <v>83</v>
      </c>
      <c r="H46" s="188"/>
      <c r="I46" s="188"/>
      <c r="J46" s="188"/>
      <c r="L46" s="125"/>
    </row>
    <row r="47" spans="1:13" s="2" customFormat="1" ht="14.65" customHeight="1" x14ac:dyDescent="0.25">
      <c r="A47" s="14" t="s">
        <v>3</v>
      </c>
      <c r="B47" s="93" t="s">
        <v>4</v>
      </c>
      <c r="C47" s="16" t="s">
        <v>5</v>
      </c>
      <c r="D47" s="52"/>
      <c r="E47" s="20" t="s">
        <v>12</v>
      </c>
      <c r="F47" s="34"/>
      <c r="G47" s="26" t="s">
        <v>15</v>
      </c>
      <c r="H47" s="20" t="s">
        <v>16</v>
      </c>
      <c r="I47" s="20" t="s">
        <v>17</v>
      </c>
      <c r="J47" s="20" t="s">
        <v>18</v>
      </c>
      <c r="K47" s="20" t="s">
        <v>87</v>
      </c>
      <c r="L47" s="73" t="s">
        <v>86</v>
      </c>
      <c r="M47" s="73" t="s">
        <v>133</v>
      </c>
    </row>
    <row r="48" spans="1:13" s="2" customFormat="1" ht="14.65" customHeight="1" x14ac:dyDescent="0.25">
      <c r="A48" s="14" t="s">
        <v>15</v>
      </c>
      <c r="B48" s="68" t="s">
        <v>109</v>
      </c>
      <c r="C48" s="51" t="s">
        <v>77</v>
      </c>
      <c r="D48" s="52"/>
      <c r="E48" s="50">
        <v>38429</v>
      </c>
      <c r="F48" s="19"/>
      <c r="G48" s="26">
        <f>'1 forduló'!F56</f>
        <v>0</v>
      </c>
      <c r="H48" s="26">
        <f>'2 forduló'!F41</f>
        <v>194</v>
      </c>
      <c r="I48" s="26">
        <f>'3 forduló'!F47</f>
        <v>188</v>
      </c>
      <c r="J48" s="26">
        <f>'4 forduló'!F47</f>
        <v>0</v>
      </c>
      <c r="K48" s="64">
        <f t="shared" ref="K48:K59" si="10">AVERAGE(G48:J48)</f>
        <v>95.5</v>
      </c>
      <c r="L48" s="63">
        <f t="shared" ref="L48:L59" si="11">SUM(G48:J48)-MIN(G48:J48)</f>
        <v>382</v>
      </c>
      <c r="M48" s="161">
        <f t="shared" ref="M48:M60" si="12">L48/3</f>
        <v>127.33333333333333</v>
      </c>
    </row>
    <row r="49" spans="1:13" s="2" customFormat="1" ht="14.65" customHeight="1" x14ac:dyDescent="0.25">
      <c r="A49" s="14" t="s">
        <v>16</v>
      </c>
      <c r="B49" s="68" t="s">
        <v>110</v>
      </c>
      <c r="C49" s="51" t="s">
        <v>77</v>
      </c>
      <c r="D49" s="52"/>
      <c r="E49" s="50">
        <v>38129</v>
      </c>
      <c r="F49" s="19"/>
      <c r="G49" s="26">
        <f>'1 forduló'!F57</f>
        <v>205</v>
      </c>
      <c r="H49" s="26">
        <f>'2 forduló'!F42</f>
        <v>236</v>
      </c>
      <c r="I49" s="26">
        <f>'3 forduló'!F48</f>
        <v>247</v>
      </c>
      <c r="J49" s="26">
        <f>'4 forduló'!F48</f>
        <v>0</v>
      </c>
      <c r="K49" s="64">
        <f t="shared" si="10"/>
        <v>172</v>
      </c>
      <c r="L49" s="63">
        <f t="shared" si="11"/>
        <v>688</v>
      </c>
      <c r="M49" s="161">
        <f t="shared" si="12"/>
        <v>229.33333333333334</v>
      </c>
    </row>
    <row r="50" spans="1:13" s="2" customFormat="1" ht="14.65" customHeight="1" x14ac:dyDescent="0.25">
      <c r="A50" s="14" t="s">
        <v>17</v>
      </c>
      <c r="B50" s="68" t="s">
        <v>111</v>
      </c>
      <c r="C50" s="51" t="s">
        <v>77</v>
      </c>
      <c r="D50" s="34"/>
      <c r="E50" s="50">
        <v>38554</v>
      </c>
      <c r="F50" s="19"/>
      <c r="G50" s="26">
        <f>'1 forduló'!F58</f>
        <v>0</v>
      </c>
      <c r="H50" s="26">
        <f>'2 forduló'!F43</f>
        <v>195</v>
      </c>
      <c r="I50" s="26">
        <f>'3 forduló'!F49</f>
        <v>241</v>
      </c>
      <c r="J50" s="26">
        <f>'4 forduló'!F49</f>
        <v>0</v>
      </c>
      <c r="K50" s="64">
        <f t="shared" si="10"/>
        <v>109</v>
      </c>
      <c r="L50" s="63">
        <f t="shared" si="11"/>
        <v>436</v>
      </c>
      <c r="M50" s="161">
        <f t="shared" si="12"/>
        <v>145.33333333333334</v>
      </c>
    </row>
    <row r="51" spans="1:13" s="2" customFormat="1" ht="14.65" customHeight="1" x14ac:dyDescent="0.25">
      <c r="A51" s="14" t="s">
        <v>18</v>
      </c>
      <c r="B51" s="68" t="s">
        <v>112</v>
      </c>
      <c r="C51" s="51" t="s">
        <v>77</v>
      </c>
      <c r="D51" s="34"/>
      <c r="E51" s="50">
        <v>38884</v>
      </c>
      <c r="F51" s="19"/>
      <c r="G51" s="26">
        <f>'1 forduló'!F59</f>
        <v>0</v>
      </c>
      <c r="H51" s="26">
        <f>'2 forduló'!F44</f>
        <v>185</v>
      </c>
      <c r="I51" s="26">
        <f>'3 forduló'!F50</f>
        <v>163</v>
      </c>
      <c r="J51" s="26">
        <f>'4 forduló'!F50</f>
        <v>0</v>
      </c>
      <c r="K51" s="64">
        <f t="shared" si="10"/>
        <v>87</v>
      </c>
      <c r="L51" s="63">
        <f t="shared" si="11"/>
        <v>348</v>
      </c>
      <c r="M51" s="161">
        <f t="shared" si="12"/>
        <v>116</v>
      </c>
    </row>
    <row r="52" spans="1:13" s="2" customFormat="1" ht="14.65" customHeight="1" x14ac:dyDescent="0.25">
      <c r="A52" s="14" t="s">
        <v>19</v>
      </c>
      <c r="B52" s="68" t="s">
        <v>113</v>
      </c>
      <c r="C52" s="51" t="s">
        <v>77</v>
      </c>
      <c r="D52" s="52"/>
      <c r="E52" s="50">
        <v>38744</v>
      </c>
      <c r="F52" s="19"/>
      <c r="G52" s="26">
        <f>'1 forduló'!F60</f>
        <v>0</v>
      </c>
      <c r="H52" s="26">
        <f>'2 forduló'!F45</f>
        <v>197</v>
      </c>
      <c r="I52" s="26">
        <f>'3 forduló'!F51</f>
        <v>159</v>
      </c>
      <c r="J52" s="26">
        <f>'4 forduló'!F51</f>
        <v>0</v>
      </c>
      <c r="K52" s="64">
        <f t="shared" si="10"/>
        <v>89</v>
      </c>
      <c r="L52" s="63">
        <f t="shared" si="11"/>
        <v>356</v>
      </c>
      <c r="M52" s="161">
        <f t="shared" si="12"/>
        <v>118.66666666666667</v>
      </c>
    </row>
    <row r="53" spans="1:13" s="2" customFormat="1" ht="14.65" customHeight="1" x14ac:dyDescent="0.25">
      <c r="A53" s="14" t="s">
        <v>20</v>
      </c>
      <c r="B53" s="68" t="s">
        <v>114</v>
      </c>
      <c r="C53" s="51" t="s">
        <v>77</v>
      </c>
      <c r="D53" s="52"/>
      <c r="E53" s="50">
        <v>38174</v>
      </c>
      <c r="F53" s="19"/>
      <c r="G53" s="26">
        <f>'1 forduló'!F61</f>
        <v>222</v>
      </c>
      <c r="H53" s="26">
        <f>'2 forduló'!F46</f>
        <v>195</v>
      </c>
      <c r="I53" s="26">
        <f>'3 forduló'!F52</f>
        <v>251</v>
      </c>
      <c r="J53" s="26">
        <f>'4 forduló'!F52</f>
        <v>0</v>
      </c>
      <c r="K53" s="64">
        <f t="shared" si="10"/>
        <v>167</v>
      </c>
      <c r="L53" s="63">
        <f t="shared" si="11"/>
        <v>668</v>
      </c>
      <c r="M53" s="161">
        <f t="shared" si="12"/>
        <v>222.66666666666666</v>
      </c>
    </row>
    <row r="54" spans="1:13" s="2" customFormat="1" ht="14.65" customHeight="1" x14ac:dyDescent="0.25">
      <c r="A54" s="14" t="s">
        <v>21</v>
      </c>
      <c r="B54" s="68" t="s">
        <v>115</v>
      </c>
      <c r="C54" s="51" t="s">
        <v>45</v>
      </c>
      <c r="D54" s="11"/>
      <c r="E54" s="50">
        <v>38042</v>
      </c>
      <c r="F54" s="19"/>
      <c r="G54" s="26">
        <f>'1 forduló'!F62</f>
        <v>218</v>
      </c>
      <c r="H54" s="26">
        <f>'2 forduló'!F47</f>
        <v>214</v>
      </c>
      <c r="I54" s="26">
        <f>'3 forduló'!F53</f>
        <v>235</v>
      </c>
      <c r="J54" s="26">
        <f>'4 forduló'!F53</f>
        <v>0</v>
      </c>
      <c r="K54" s="64">
        <f t="shared" si="10"/>
        <v>166.75</v>
      </c>
      <c r="L54" s="63">
        <f t="shared" si="11"/>
        <v>667</v>
      </c>
      <c r="M54" s="161">
        <f t="shared" si="12"/>
        <v>222.33333333333334</v>
      </c>
    </row>
    <row r="55" spans="1:13" s="2" customFormat="1" ht="14.65" customHeight="1" x14ac:dyDescent="0.25">
      <c r="A55" s="14" t="s">
        <v>50</v>
      </c>
      <c r="B55" s="68" t="s">
        <v>116</v>
      </c>
      <c r="C55" s="51" t="s">
        <v>77</v>
      </c>
      <c r="D55" s="19"/>
      <c r="E55" s="50">
        <v>38631</v>
      </c>
      <c r="F55" s="19"/>
      <c r="G55" s="26">
        <f>'1 forduló'!F63</f>
        <v>125</v>
      </c>
      <c r="H55" s="26">
        <f>'2 forduló'!F48</f>
        <v>204</v>
      </c>
      <c r="I55" s="26">
        <f>'3 forduló'!F54</f>
        <v>153</v>
      </c>
      <c r="J55" s="26">
        <f>'4 forduló'!F54</f>
        <v>0</v>
      </c>
      <c r="K55" s="64">
        <f t="shared" si="10"/>
        <v>120.5</v>
      </c>
      <c r="L55" s="63">
        <f t="shared" si="11"/>
        <v>482</v>
      </c>
      <c r="M55" s="161">
        <f t="shared" si="12"/>
        <v>160.66666666666666</v>
      </c>
    </row>
    <row r="56" spans="1:13" s="2" customFormat="1" ht="14.65" customHeight="1" x14ac:dyDescent="0.25">
      <c r="A56" s="14" t="s">
        <v>51</v>
      </c>
      <c r="B56" s="68" t="s">
        <v>117</v>
      </c>
      <c r="C56" s="51" t="s">
        <v>48</v>
      </c>
      <c r="D56" s="52"/>
      <c r="E56" s="50">
        <v>38433</v>
      </c>
      <c r="F56" s="19"/>
      <c r="G56" s="26">
        <f>'1 forduló'!F64</f>
        <v>225</v>
      </c>
      <c r="H56" s="26">
        <f>'2 forduló'!F49</f>
        <v>249</v>
      </c>
      <c r="I56" s="26">
        <f>'3 forduló'!F55</f>
        <v>241</v>
      </c>
      <c r="J56" s="26">
        <f>'4 forduló'!F55</f>
        <v>0</v>
      </c>
      <c r="K56" s="64">
        <f t="shared" si="10"/>
        <v>178.75</v>
      </c>
      <c r="L56" s="63">
        <f t="shared" si="11"/>
        <v>715</v>
      </c>
      <c r="M56" s="161">
        <f t="shared" si="12"/>
        <v>238.33333333333334</v>
      </c>
    </row>
    <row r="57" spans="1:13" s="2" customFormat="1" ht="14.65" customHeight="1" x14ac:dyDescent="0.25">
      <c r="A57" s="14" t="s">
        <v>52</v>
      </c>
      <c r="B57" s="68" t="s">
        <v>140</v>
      </c>
      <c r="C57" s="51" t="s">
        <v>32</v>
      </c>
      <c r="D57" s="52"/>
      <c r="E57" s="50">
        <v>38378</v>
      </c>
      <c r="F57" s="19"/>
      <c r="G57" s="26">
        <f>'1 forduló'!F65</f>
        <v>0</v>
      </c>
      <c r="H57" s="26">
        <f>'2 forduló'!F50</f>
        <v>217</v>
      </c>
      <c r="I57" s="26">
        <f>'3 forduló'!F56</f>
        <v>217</v>
      </c>
      <c r="J57" s="26">
        <f>'4 forduló'!F56</f>
        <v>0</v>
      </c>
      <c r="K57" s="64">
        <f t="shared" si="10"/>
        <v>108.5</v>
      </c>
      <c r="L57" s="63">
        <f t="shared" si="11"/>
        <v>434</v>
      </c>
      <c r="M57" s="161">
        <f t="shared" si="12"/>
        <v>144.66666666666666</v>
      </c>
    </row>
    <row r="58" spans="1:13" s="2" customFormat="1" ht="14.65" customHeight="1" x14ac:dyDescent="0.25">
      <c r="A58" s="14" t="s">
        <v>53</v>
      </c>
      <c r="B58" s="68" t="s">
        <v>106</v>
      </c>
      <c r="C58" s="51" t="s">
        <v>40</v>
      </c>
      <c r="D58" s="52"/>
      <c r="E58" s="50">
        <v>38226</v>
      </c>
      <c r="F58" s="19"/>
      <c r="G58" s="26">
        <f>'1 forduló'!F53</f>
        <v>205</v>
      </c>
      <c r="H58" s="26">
        <f>'2 forduló'!F51</f>
        <v>218</v>
      </c>
      <c r="I58" s="26">
        <f>'3 forduló'!F57</f>
        <v>222</v>
      </c>
      <c r="J58" s="26">
        <f>'4 forduló'!F57</f>
        <v>0</v>
      </c>
      <c r="K58" s="64">
        <f t="shared" si="10"/>
        <v>161.25</v>
      </c>
      <c r="L58" s="63">
        <f t="shared" si="11"/>
        <v>645</v>
      </c>
      <c r="M58" s="161">
        <f t="shared" si="12"/>
        <v>215</v>
      </c>
    </row>
    <row r="59" spans="1:13" s="2" customFormat="1" ht="14.65" customHeight="1" x14ac:dyDescent="0.25">
      <c r="A59" s="14" t="s">
        <v>54</v>
      </c>
      <c r="B59" s="68" t="s">
        <v>108</v>
      </c>
      <c r="C59" s="51" t="s">
        <v>77</v>
      </c>
      <c r="D59" s="52"/>
      <c r="E59" s="50">
        <v>38546</v>
      </c>
      <c r="F59" s="19"/>
      <c r="G59" s="26">
        <f>'1 forduló'!F55</f>
        <v>213</v>
      </c>
      <c r="H59" s="26">
        <f>'2 forduló'!F52</f>
        <v>208</v>
      </c>
      <c r="I59" s="26">
        <f>'3 forduló'!F58</f>
        <v>207</v>
      </c>
      <c r="J59" s="26">
        <f>'4 forduló'!F58</f>
        <v>0</v>
      </c>
      <c r="K59" s="64">
        <f t="shared" si="10"/>
        <v>157</v>
      </c>
      <c r="L59" s="63">
        <f t="shared" si="11"/>
        <v>628</v>
      </c>
      <c r="M59" s="161">
        <f t="shared" si="12"/>
        <v>209.33333333333334</v>
      </c>
    </row>
    <row r="60" spans="1:13" s="2" customFormat="1" ht="14.65" customHeight="1" x14ac:dyDescent="0.25">
      <c r="A60" s="14" t="s">
        <v>70</v>
      </c>
      <c r="B60" s="68" t="s">
        <v>119</v>
      </c>
      <c r="C60" s="51" t="s">
        <v>60</v>
      </c>
      <c r="D60" s="52"/>
      <c r="E60" s="50">
        <v>38378</v>
      </c>
      <c r="F60" s="19"/>
      <c r="G60" s="26">
        <f>'1 forduló'!F65</f>
        <v>0</v>
      </c>
      <c r="H60" s="26">
        <f>'2 forduló'!F53</f>
        <v>215</v>
      </c>
      <c r="I60" s="26">
        <f>'3 forduló'!F59</f>
        <v>187</v>
      </c>
      <c r="J60" s="26">
        <f>'4 forduló'!F60</f>
        <v>0</v>
      </c>
      <c r="K60" s="64">
        <f t="shared" ref="K60" si="13">AVERAGE(G60:J60)</f>
        <v>100.5</v>
      </c>
      <c r="L60" s="63">
        <f t="shared" ref="L60" si="14">SUM(G60:J60)-MIN(G60:J60)</f>
        <v>402</v>
      </c>
      <c r="M60" s="161">
        <f t="shared" si="12"/>
        <v>134</v>
      </c>
    </row>
    <row r="61" spans="1:13" s="124" customFormat="1" ht="15" customHeight="1" x14ac:dyDescent="0.25">
      <c r="A61" s="186" t="s">
        <v>55</v>
      </c>
      <c r="B61" s="186"/>
      <c r="C61" s="186"/>
      <c r="D61" s="123"/>
      <c r="G61" s="188" t="s">
        <v>83</v>
      </c>
      <c r="H61" s="188"/>
      <c r="I61" s="188"/>
      <c r="J61" s="188"/>
      <c r="L61" s="125"/>
    </row>
    <row r="62" spans="1:13" s="2" customFormat="1" ht="14.65" customHeight="1" x14ac:dyDescent="0.25">
      <c r="A62" s="14" t="s">
        <v>3</v>
      </c>
      <c r="B62" s="93" t="s">
        <v>4</v>
      </c>
      <c r="C62" s="16" t="s">
        <v>5</v>
      </c>
      <c r="D62" s="52"/>
      <c r="E62" s="20" t="s">
        <v>12</v>
      </c>
      <c r="F62" s="19"/>
      <c r="G62" s="26" t="s">
        <v>15</v>
      </c>
      <c r="H62" s="20" t="s">
        <v>16</v>
      </c>
      <c r="I62" s="20" t="s">
        <v>17</v>
      </c>
      <c r="J62" s="20" t="s">
        <v>18</v>
      </c>
      <c r="K62" s="20" t="s">
        <v>87</v>
      </c>
      <c r="L62" s="73" t="s">
        <v>86</v>
      </c>
      <c r="M62" s="73" t="s">
        <v>133</v>
      </c>
    </row>
    <row r="63" spans="1:13" s="2" customFormat="1" ht="14.65" customHeight="1" x14ac:dyDescent="0.25">
      <c r="A63" s="14" t="s">
        <v>15</v>
      </c>
      <c r="B63" s="68" t="s">
        <v>56</v>
      </c>
      <c r="C63" s="22" t="s">
        <v>29</v>
      </c>
      <c r="D63" s="52"/>
      <c r="E63" s="50">
        <v>36368</v>
      </c>
      <c r="F63" s="19"/>
      <c r="G63" s="26">
        <f>'1 forduló'!F74</f>
        <v>531</v>
      </c>
      <c r="H63" s="26">
        <f>'2 forduló'!F56</f>
        <v>556</v>
      </c>
      <c r="I63" s="26">
        <f>'3 forduló'!F62</f>
        <v>505</v>
      </c>
      <c r="J63" s="26">
        <f>'4 forduló'!F62</f>
        <v>0</v>
      </c>
      <c r="K63" s="64">
        <f t="shared" ref="K63:K75" si="15">AVERAGE(G63:J63)</f>
        <v>398</v>
      </c>
      <c r="L63" s="63">
        <f t="shared" ref="L63:L75" si="16">SUM(G63:J63)-MIN(G63:J63)</f>
        <v>1592</v>
      </c>
      <c r="M63" s="161">
        <f t="shared" ref="M63:M75" si="17">L63/3</f>
        <v>530.66666666666663</v>
      </c>
    </row>
    <row r="64" spans="1:13" s="2" customFormat="1" ht="14.65" customHeight="1" x14ac:dyDescent="0.25">
      <c r="A64" s="14" t="s">
        <v>16</v>
      </c>
      <c r="B64" s="68" t="s">
        <v>57</v>
      </c>
      <c r="C64" s="22" t="s">
        <v>29</v>
      </c>
      <c r="D64" s="52"/>
      <c r="E64" s="50">
        <v>37162</v>
      </c>
      <c r="F64" s="19"/>
      <c r="G64" s="26">
        <f>'1 forduló'!F75</f>
        <v>608</v>
      </c>
      <c r="H64" s="26">
        <f>'2 forduló'!F57</f>
        <v>568</v>
      </c>
      <c r="I64" s="26">
        <f>'3 forduló'!F63</f>
        <v>560</v>
      </c>
      <c r="J64" s="26">
        <f>'4 forduló'!F63</f>
        <v>0</v>
      </c>
      <c r="K64" s="64">
        <f t="shared" si="15"/>
        <v>434</v>
      </c>
      <c r="L64" s="63">
        <f t="shared" si="16"/>
        <v>1736</v>
      </c>
      <c r="M64" s="161">
        <f t="shared" si="17"/>
        <v>578.66666666666663</v>
      </c>
    </row>
    <row r="65" spans="1:13" s="2" customFormat="1" ht="14.65" customHeight="1" x14ac:dyDescent="0.25">
      <c r="A65" s="14" t="s">
        <v>17</v>
      </c>
      <c r="B65" s="68" t="s">
        <v>58</v>
      </c>
      <c r="C65" s="53" t="s">
        <v>32</v>
      </c>
      <c r="D65" s="11"/>
      <c r="E65" s="50">
        <v>37639</v>
      </c>
      <c r="F65" s="19"/>
      <c r="G65" s="26">
        <f>'1 forduló'!F76</f>
        <v>519</v>
      </c>
      <c r="H65" s="26">
        <f>'2 forduló'!F58</f>
        <v>510</v>
      </c>
      <c r="I65" s="26">
        <f>'3 forduló'!F64</f>
        <v>503</v>
      </c>
      <c r="J65" s="26">
        <f>'4 forduló'!F64</f>
        <v>0</v>
      </c>
      <c r="K65" s="64">
        <f t="shared" si="15"/>
        <v>383</v>
      </c>
      <c r="L65" s="63">
        <f t="shared" si="16"/>
        <v>1532</v>
      </c>
      <c r="M65" s="161">
        <f t="shared" si="17"/>
        <v>510.66666666666669</v>
      </c>
    </row>
    <row r="66" spans="1:13" s="2" customFormat="1" ht="14.65" customHeight="1" x14ac:dyDescent="0.25">
      <c r="A66" s="14" t="s">
        <v>18</v>
      </c>
      <c r="B66" s="68" t="s">
        <v>59</v>
      </c>
      <c r="C66" s="22" t="s">
        <v>97</v>
      </c>
      <c r="D66" s="19"/>
      <c r="E66" s="50">
        <v>36804</v>
      </c>
      <c r="F66" s="19"/>
      <c r="G66" s="26">
        <f>'1 forduló'!F77</f>
        <v>597</v>
      </c>
      <c r="H66" s="26">
        <f>'2 forduló'!F59</f>
        <v>621</v>
      </c>
      <c r="I66" s="26">
        <f>'3 forduló'!F65</f>
        <v>604</v>
      </c>
      <c r="J66" s="26">
        <f>'4 forduló'!F65</f>
        <v>0</v>
      </c>
      <c r="K66" s="64">
        <f t="shared" si="15"/>
        <v>455.5</v>
      </c>
      <c r="L66" s="63">
        <f t="shared" si="16"/>
        <v>1822</v>
      </c>
      <c r="M66" s="161">
        <f t="shared" si="17"/>
        <v>607.33333333333337</v>
      </c>
    </row>
    <row r="67" spans="1:13" s="2" customFormat="1" ht="14.65" customHeight="1" x14ac:dyDescent="0.25">
      <c r="A67" s="14" t="s">
        <v>19</v>
      </c>
      <c r="B67" s="68" t="s">
        <v>61</v>
      </c>
      <c r="C67" s="22" t="s">
        <v>42</v>
      </c>
      <c r="D67" s="52"/>
      <c r="E67" s="50">
        <v>37276</v>
      </c>
      <c r="F67" s="19"/>
      <c r="G67" s="26">
        <f>'1 forduló'!F78</f>
        <v>0</v>
      </c>
      <c r="H67" s="26">
        <f>'2 forduló'!F60</f>
        <v>507</v>
      </c>
      <c r="I67" s="26">
        <f>'3 forduló'!F66</f>
        <v>532</v>
      </c>
      <c r="J67" s="26">
        <f>'4 forduló'!F66</f>
        <v>0</v>
      </c>
      <c r="K67" s="64">
        <f t="shared" si="15"/>
        <v>259.75</v>
      </c>
      <c r="L67" s="63">
        <f t="shared" si="16"/>
        <v>1039</v>
      </c>
      <c r="M67" s="161">
        <f t="shared" si="17"/>
        <v>346.33333333333331</v>
      </c>
    </row>
    <row r="68" spans="1:13" s="2" customFormat="1" ht="14.65" customHeight="1" x14ac:dyDescent="0.25">
      <c r="A68" s="14" t="s">
        <v>20</v>
      </c>
      <c r="B68" s="68" t="s">
        <v>62</v>
      </c>
      <c r="C68" s="22" t="s">
        <v>60</v>
      </c>
      <c r="D68" s="52"/>
      <c r="E68" s="50">
        <v>36765</v>
      </c>
      <c r="F68" s="19"/>
      <c r="G68" s="26">
        <f>'1 forduló'!F79</f>
        <v>538</v>
      </c>
      <c r="H68" s="26">
        <f>'2 forduló'!F61</f>
        <v>479</v>
      </c>
      <c r="I68" s="26">
        <f>'3 forduló'!F67</f>
        <v>512</v>
      </c>
      <c r="J68" s="26">
        <f>'4 forduló'!F67</f>
        <v>0</v>
      </c>
      <c r="K68" s="64">
        <f t="shared" si="15"/>
        <v>382.25</v>
      </c>
      <c r="L68" s="63">
        <f t="shared" si="16"/>
        <v>1529</v>
      </c>
      <c r="M68" s="161">
        <f t="shared" si="17"/>
        <v>509.66666666666669</v>
      </c>
    </row>
    <row r="69" spans="1:13" s="2" customFormat="1" ht="14.65" customHeight="1" x14ac:dyDescent="0.25">
      <c r="A69" s="14" t="s">
        <v>21</v>
      </c>
      <c r="B69" s="68" t="s">
        <v>63</v>
      </c>
      <c r="C69" s="22" t="s">
        <v>29</v>
      </c>
      <c r="D69" s="52"/>
      <c r="E69" s="50">
        <v>37146</v>
      </c>
      <c r="F69" s="19"/>
      <c r="G69" s="26">
        <f>'1 forduló'!F80</f>
        <v>583</v>
      </c>
      <c r="H69" s="26">
        <f>'2 forduló'!F62</f>
        <v>0</v>
      </c>
      <c r="I69" s="26">
        <f>'3 forduló'!F68</f>
        <v>593</v>
      </c>
      <c r="J69" s="26">
        <f>'4 forduló'!F68</f>
        <v>0</v>
      </c>
      <c r="K69" s="64">
        <f t="shared" si="15"/>
        <v>294</v>
      </c>
      <c r="L69" s="63">
        <f t="shared" si="16"/>
        <v>1176</v>
      </c>
      <c r="M69" s="161">
        <f t="shared" si="17"/>
        <v>392</v>
      </c>
    </row>
    <row r="70" spans="1:13" s="2" customFormat="1" ht="14.65" customHeight="1" x14ac:dyDescent="0.25">
      <c r="A70" s="14" t="s">
        <v>50</v>
      </c>
      <c r="B70" s="68" t="s">
        <v>64</v>
      </c>
      <c r="C70" s="22" t="s">
        <v>29</v>
      </c>
      <c r="D70" s="52"/>
      <c r="E70" s="50">
        <v>36489</v>
      </c>
      <c r="G70" s="26">
        <f>'1 forduló'!F81</f>
        <v>536</v>
      </c>
      <c r="H70" s="26">
        <f>'2 forduló'!F63</f>
        <v>511</v>
      </c>
      <c r="I70" s="26">
        <f>'3 forduló'!F69</f>
        <v>476</v>
      </c>
      <c r="J70" s="26">
        <f>'4 forduló'!F69</f>
        <v>0</v>
      </c>
      <c r="K70" s="64">
        <f t="shared" si="15"/>
        <v>380.75</v>
      </c>
      <c r="L70" s="63">
        <f t="shared" si="16"/>
        <v>1523</v>
      </c>
      <c r="M70" s="161">
        <f t="shared" si="17"/>
        <v>507.66666666666669</v>
      </c>
    </row>
    <row r="71" spans="1:13" s="2" customFormat="1" ht="14.65" customHeight="1" x14ac:dyDescent="0.25">
      <c r="A71" s="139" t="s">
        <v>51</v>
      </c>
      <c r="B71" s="131" t="s">
        <v>65</v>
      </c>
      <c r="C71" s="132" t="s">
        <v>66</v>
      </c>
      <c r="D71" s="133"/>
      <c r="E71" s="134">
        <v>37004</v>
      </c>
      <c r="F71" s="135"/>
      <c r="G71" s="136">
        <f>'1 forduló'!F82</f>
        <v>562</v>
      </c>
      <c r="H71" s="136">
        <f>'2 forduló'!F64</f>
        <v>0</v>
      </c>
      <c r="I71" s="136">
        <f>'3 forduló'!F70</f>
        <v>0</v>
      </c>
      <c r="J71" s="136">
        <f>'4 forduló'!F70</f>
        <v>0</v>
      </c>
      <c r="K71" s="137">
        <f t="shared" si="15"/>
        <v>140.5</v>
      </c>
      <c r="L71" s="138">
        <f t="shared" si="16"/>
        <v>562</v>
      </c>
      <c r="M71" s="162">
        <f t="shared" si="17"/>
        <v>187.33333333333334</v>
      </c>
    </row>
    <row r="72" spans="1:13" s="2" customFormat="1" ht="14.65" customHeight="1" x14ac:dyDescent="0.25">
      <c r="A72" s="14" t="s">
        <v>52</v>
      </c>
      <c r="B72" s="68" t="s">
        <v>67</v>
      </c>
      <c r="C72" s="22" t="s">
        <v>45</v>
      </c>
      <c r="E72" s="50">
        <v>37173</v>
      </c>
      <c r="F72" s="19"/>
      <c r="G72" s="26">
        <f>'1 forduló'!F83</f>
        <v>522</v>
      </c>
      <c r="H72" s="26">
        <f>'2 forduló'!F65</f>
        <v>539</v>
      </c>
      <c r="I72" s="26">
        <f>'3 forduló'!F71</f>
        <v>524</v>
      </c>
      <c r="J72" s="26">
        <f>'4 forduló'!F71</f>
        <v>0</v>
      </c>
      <c r="K72" s="64">
        <f t="shared" si="15"/>
        <v>396.25</v>
      </c>
      <c r="L72" s="63">
        <f t="shared" si="16"/>
        <v>1585</v>
      </c>
      <c r="M72" s="161">
        <f t="shared" si="17"/>
        <v>528.33333333333337</v>
      </c>
    </row>
    <row r="73" spans="1:13" s="2" customFormat="1" ht="14.65" customHeight="1" x14ac:dyDescent="0.25">
      <c r="A73" s="14" t="s">
        <v>53</v>
      </c>
      <c r="B73" s="68" t="s">
        <v>68</v>
      </c>
      <c r="C73" s="22" t="s">
        <v>45</v>
      </c>
      <c r="D73" s="71"/>
      <c r="E73" s="50">
        <v>37467</v>
      </c>
      <c r="G73" s="26">
        <f>'1 forduló'!F84</f>
        <v>520</v>
      </c>
      <c r="H73" s="26">
        <f>'2 forduló'!F66</f>
        <v>477</v>
      </c>
      <c r="I73" s="26">
        <f>'3 forduló'!F72</f>
        <v>445</v>
      </c>
      <c r="J73" s="26">
        <f>'4 forduló'!F72</f>
        <v>0</v>
      </c>
      <c r="K73" s="64">
        <f t="shared" si="15"/>
        <v>360.5</v>
      </c>
      <c r="L73" s="63">
        <f t="shared" si="16"/>
        <v>1442</v>
      </c>
      <c r="M73" s="161">
        <f t="shared" si="17"/>
        <v>480.66666666666669</v>
      </c>
    </row>
    <row r="74" spans="1:13" s="2" customFormat="1" ht="14.65" customHeight="1" x14ac:dyDescent="0.25">
      <c r="A74" s="14" t="s">
        <v>54</v>
      </c>
      <c r="B74" s="68" t="s">
        <v>69</v>
      </c>
      <c r="C74" s="22" t="s">
        <v>45</v>
      </c>
      <c r="E74" s="50">
        <v>37482</v>
      </c>
      <c r="G74" s="26">
        <f>'1 forduló'!F85</f>
        <v>486</v>
      </c>
      <c r="H74" s="26">
        <f>'2 forduló'!F67</f>
        <v>410</v>
      </c>
      <c r="I74" s="26">
        <f>'3 forduló'!F73</f>
        <v>497</v>
      </c>
      <c r="J74" s="26">
        <f>'4 forduló'!F73</f>
        <v>0</v>
      </c>
      <c r="K74" s="64">
        <f t="shared" si="15"/>
        <v>348.25</v>
      </c>
      <c r="L74" s="63">
        <f t="shared" si="16"/>
        <v>1393</v>
      </c>
      <c r="M74" s="161">
        <f t="shared" si="17"/>
        <v>464.33333333333331</v>
      </c>
    </row>
    <row r="75" spans="1:13" s="2" customFormat="1" ht="14.65" customHeight="1" x14ac:dyDescent="0.25">
      <c r="A75" s="14" t="s">
        <v>70</v>
      </c>
      <c r="B75" s="68" t="s">
        <v>71</v>
      </c>
      <c r="C75" s="22" t="s">
        <v>72</v>
      </c>
      <c r="E75" s="50">
        <v>36767</v>
      </c>
      <c r="F75" s="19"/>
      <c r="G75" s="26">
        <f>'1 forduló'!F86</f>
        <v>479</v>
      </c>
      <c r="H75" s="26">
        <f>'2 forduló'!F68</f>
        <v>516</v>
      </c>
      <c r="I75" s="26">
        <f>'3 forduló'!F74</f>
        <v>471</v>
      </c>
      <c r="J75" s="26">
        <f>'4 forduló'!F74</f>
        <v>0</v>
      </c>
      <c r="K75" s="64">
        <f t="shared" si="15"/>
        <v>366.5</v>
      </c>
      <c r="L75" s="63">
        <f t="shared" si="16"/>
        <v>1466</v>
      </c>
      <c r="M75" s="161">
        <f t="shared" si="17"/>
        <v>488.66666666666669</v>
      </c>
    </row>
    <row r="76" spans="1:13" s="124" customFormat="1" x14ac:dyDescent="0.25">
      <c r="A76" s="186" t="s">
        <v>73</v>
      </c>
      <c r="B76" s="186"/>
      <c r="C76" s="186"/>
      <c r="E76" s="10"/>
      <c r="F76" s="126"/>
      <c r="G76" s="188" t="s">
        <v>83</v>
      </c>
      <c r="H76" s="188"/>
      <c r="I76" s="188"/>
      <c r="J76" s="188"/>
      <c r="K76" s="8"/>
      <c r="L76" s="77"/>
    </row>
    <row r="77" spans="1:13" s="2" customFormat="1" ht="14.65" customHeight="1" x14ac:dyDescent="0.25">
      <c r="A77" s="14" t="s">
        <v>3</v>
      </c>
      <c r="B77" s="93" t="s">
        <v>4</v>
      </c>
      <c r="C77" s="16" t="s">
        <v>5</v>
      </c>
      <c r="E77" s="20" t="s">
        <v>12</v>
      </c>
      <c r="F77" s="65"/>
      <c r="G77" s="26" t="s">
        <v>15</v>
      </c>
      <c r="H77" s="20" t="s">
        <v>16</v>
      </c>
      <c r="I77" s="20" t="s">
        <v>17</v>
      </c>
      <c r="J77" s="20" t="s">
        <v>18</v>
      </c>
      <c r="K77" s="20" t="s">
        <v>87</v>
      </c>
      <c r="L77" s="73" t="s">
        <v>86</v>
      </c>
      <c r="M77" s="73" t="s">
        <v>133</v>
      </c>
    </row>
    <row r="78" spans="1:13" s="2" customFormat="1" ht="14.65" customHeight="1" x14ac:dyDescent="0.25">
      <c r="A78" s="14" t="s">
        <v>15</v>
      </c>
      <c r="B78" s="68" t="s">
        <v>74</v>
      </c>
      <c r="C78" s="22" t="s">
        <v>45</v>
      </c>
      <c r="E78" s="50">
        <v>37520</v>
      </c>
      <c r="G78" s="26">
        <f>'1 forduló'!F90</f>
        <v>407</v>
      </c>
      <c r="H78" s="26">
        <f>'2 forduló'!F71</f>
        <v>393</v>
      </c>
      <c r="I78" s="26">
        <f>'3 forduló'!F77</f>
        <v>0</v>
      </c>
      <c r="J78" s="26">
        <f>'4 forduló'!F77</f>
        <v>0</v>
      </c>
      <c r="K78" s="64">
        <f t="shared" ref="K78:K83" si="18">AVERAGE(G78:J78)</f>
        <v>200</v>
      </c>
      <c r="L78" s="63">
        <f t="shared" ref="L78:L83" si="19">SUM(G78:J78)-MIN(G78:J78)</f>
        <v>800</v>
      </c>
      <c r="M78" s="161">
        <f t="shared" ref="M78:M83" si="20">L78/3</f>
        <v>266.66666666666669</v>
      </c>
    </row>
    <row r="79" spans="1:13" s="2" customFormat="1" ht="14.65" customHeight="1" x14ac:dyDescent="0.25">
      <c r="A79" s="14" t="s">
        <v>16</v>
      </c>
      <c r="B79" s="68" t="s">
        <v>75</v>
      </c>
      <c r="C79" s="22" t="s">
        <v>45</v>
      </c>
      <c r="E79" s="50">
        <v>37504</v>
      </c>
      <c r="G79" s="26">
        <f>'1 forduló'!F91</f>
        <v>442</v>
      </c>
      <c r="H79" s="26">
        <f>'2 forduló'!F72</f>
        <v>407</v>
      </c>
      <c r="I79" s="26">
        <f>'3 forduló'!F78</f>
        <v>479</v>
      </c>
      <c r="J79" s="26">
        <f>'4 forduló'!F78</f>
        <v>0</v>
      </c>
      <c r="K79" s="64">
        <f t="shared" si="18"/>
        <v>332</v>
      </c>
      <c r="L79" s="63">
        <f t="shared" si="19"/>
        <v>1328</v>
      </c>
      <c r="M79" s="161">
        <f t="shared" si="20"/>
        <v>442.66666666666669</v>
      </c>
    </row>
    <row r="80" spans="1:13" s="2" customFormat="1" ht="14.65" customHeight="1" x14ac:dyDescent="0.25">
      <c r="A80" s="14" t="s">
        <v>17</v>
      </c>
      <c r="B80" s="97" t="s">
        <v>76</v>
      </c>
      <c r="C80" s="22" t="s">
        <v>77</v>
      </c>
      <c r="E80" s="50">
        <v>37718</v>
      </c>
      <c r="G80" s="26">
        <f>'1 forduló'!F92</f>
        <v>0</v>
      </c>
      <c r="H80" s="26">
        <f>'2 forduló'!F73</f>
        <v>518</v>
      </c>
      <c r="I80" s="26">
        <f>'3 forduló'!F79</f>
        <v>580</v>
      </c>
      <c r="J80" s="26">
        <f>'4 forduló'!F79</f>
        <v>0</v>
      </c>
      <c r="K80" s="64">
        <f t="shared" si="18"/>
        <v>274.5</v>
      </c>
      <c r="L80" s="63">
        <f t="shared" si="19"/>
        <v>1098</v>
      </c>
      <c r="M80" s="161">
        <f t="shared" si="20"/>
        <v>366</v>
      </c>
    </row>
    <row r="81" spans="1:13" s="2" customFormat="1" ht="14.65" customHeight="1" x14ac:dyDescent="0.25">
      <c r="A81" s="14" t="s">
        <v>18</v>
      </c>
      <c r="B81" s="68" t="s">
        <v>78</v>
      </c>
      <c r="C81" s="22" t="s">
        <v>77</v>
      </c>
      <c r="E81" s="50">
        <v>37015</v>
      </c>
      <c r="G81" s="26">
        <f>'1 forduló'!F93</f>
        <v>521</v>
      </c>
      <c r="H81" s="26">
        <f>'2 forduló'!F74</f>
        <v>473</v>
      </c>
      <c r="I81" s="26">
        <f>'3 forduló'!F80</f>
        <v>545</v>
      </c>
      <c r="J81" s="26">
        <f>'4 forduló'!F80</f>
        <v>0</v>
      </c>
      <c r="K81" s="64">
        <f t="shared" si="18"/>
        <v>384.75</v>
      </c>
      <c r="L81" s="63">
        <f t="shared" si="19"/>
        <v>1539</v>
      </c>
      <c r="M81" s="161">
        <f t="shared" si="20"/>
        <v>513</v>
      </c>
    </row>
    <row r="82" spans="1:13" s="2" customFormat="1" ht="14.65" customHeight="1" x14ac:dyDescent="0.25">
      <c r="A82" s="14" t="s">
        <v>19</v>
      </c>
      <c r="B82" s="68" t="s">
        <v>79</v>
      </c>
      <c r="C82" s="22" t="s">
        <v>77</v>
      </c>
      <c r="E82" s="50">
        <v>36688</v>
      </c>
      <c r="G82" s="26">
        <f>'1 forduló'!F94</f>
        <v>453</v>
      </c>
      <c r="H82" s="26">
        <f>'2 forduló'!F75</f>
        <v>475</v>
      </c>
      <c r="I82" s="26">
        <f>'3 forduló'!F81</f>
        <v>475</v>
      </c>
      <c r="J82" s="26">
        <f>'4 forduló'!F81</f>
        <v>0</v>
      </c>
      <c r="K82" s="64">
        <f t="shared" si="18"/>
        <v>350.75</v>
      </c>
      <c r="L82" s="63">
        <f t="shared" si="19"/>
        <v>1403</v>
      </c>
      <c r="M82" s="161">
        <f t="shared" si="20"/>
        <v>467.66666666666669</v>
      </c>
    </row>
    <row r="83" spans="1:13" s="2" customFormat="1" ht="14.65" customHeight="1" x14ac:dyDescent="0.25">
      <c r="A83" s="14" t="s">
        <v>20</v>
      </c>
      <c r="B83" s="68" t="s">
        <v>80</v>
      </c>
      <c r="C83" s="22" t="s">
        <v>77</v>
      </c>
      <c r="E83" s="50">
        <v>36546</v>
      </c>
      <c r="G83" s="26">
        <f>'1 forduló'!F95</f>
        <v>530</v>
      </c>
      <c r="H83" s="26">
        <f>'2 forduló'!F76</f>
        <v>563</v>
      </c>
      <c r="I83" s="26">
        <f>'3 forduló'!F82</f>
        <v>510</v>
      </c>
      <c r="J83" s="26">
        <f>'4 forduló'!F82</f>
        <v>0</v>
      </c>
      <c r="K83" s="64">
        <f t="shared" si="18"/>
        <v>400.75</v>
      </c>
      <c r="L83" s="63">
        <f t="shared" si="19"/>
        <v>1603</v>
      </c>
      <c r="M83" s="161">
        <f t="shared" si="20"/>
        <v>534.33333333333337</v>
      </c>
    </row>
    <row r="84" spans="1:13" s="2" customFormat="1" ht="15" customHeight="1" x14ac:dyDescent="0.25">
      <c r="B84" s="87"/>
      <c r="C84" s="168" t="s">
        <v>81</v>
      </c>
      <c r="D84" s="168"/>
      <c r="E84" s="168"/>
      <c r="K84" s="19"/>
      <c r="L84" s="76"/>
    </row>
  </sheetData>
  <mergeCells count="22">
    <mergeCell ref="G76:J76"/>
    <mergeCell ref="K1:M1"/>
    <mergeCell ref="M3:M10"/>
    <mergeCell ref="A76:C76"/>
    <mergeCell ref="C84:E84"/>
    <mergeCell ref="A1:E1"/>
    <mergeCell ref="G1:J1"/>
    <mergeCell ref="A3:C3"/>
    <mergeCell ref="A9:C9"/>
    <mergeCell ref="A19:C19"/>
    <mergeCell ref="A26:C26"/>
    <mergeCell ref="A61:C61"/>
    <mergeCell ref="A32:C32"/>
    <mergeCell ref="G32:J32"/>
    <mergeCell ref="A46:C46"/>
    <mergeCell ref="G26:J26"/>
    <mergeCell ref="G61:J61"/>
    <mergeCell ref="K3:K9"/>
    <mergeCell ref="L3:L9"/>
    <mergeCell ref="G46:J46"/>
    <mergeCell ref="G19:J19"/>
    <mergeCell ref="G9:J9"/>
  </mergeCells>
  <printOptions horizontalCentered="1"/>
  <pageMargins left="0.78740157480314965" right="0.70866141732283472" top="0.15748031496062992" bottom="0.15748031496062992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1 forduló</vt:lpstr>
      <vt:lpstr>2 forduló</vt:lpstr>
      <vt:lpstr>3 forduló</vt:lpstr>
      <vt:lpstr>4 forduló</vt:lpstr>
      <vt:lpstr>a 4 forduló összesítése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Büki László</dc:creator>
  <cp:lastModifiedBy>Windows-felhasználó</cp:lastModifiedBy>
  <cp:lastPrinted>2018-03-07T10:05:15Z</cp:lastPrinted>
  <dcterms:created xsi:type="dcterms:W3CDTF">2018-02-18T07:39:54Z</dcterms:created>
  <dcterms:modified xsi:type="dcterms:W3CDTF">2018-03-25T07:16:24Z</dcterms:modified>
</cp:coreProperties>
</file>